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nalichowdhry/Downloads/Services data/"/>
    </mc:Choice>
  </mc:AlternateContent>
  <xr:revisionPtr revIDLastSave="0" documentId="8_{516A7057-1077-EF48-9F49-429B50C36C3A}" xr6:coauthVersionLast="47" xr6:coauthVersionMax="47" xr10:uidLastSave="{00000000-0000-0000-0000-000000000000}"/>
  <bookViews>
    <workbookView xWindow="0" yWindow="660" windowWidth="29400" windowHeight="16760" firstSheet="1" activeTab="14" xr2:uid="{1ACDF0B3-3C54-5140-98D4-A9FBAC893604}"/>
  </bookViews>
  <sheets>
    <sheet name="Chart VII.1" sheetId="1" r:id="rId1"/>
    <sheet name="Chart VII.2" sheetId="2" r:id="rId2"/>
    <sheet name="Chart VII.3" sheetId="3" r:id="rId3"/>
    <sheet name="Chart VII.4" sheetId="4" r:id="rId4"/>
    <sheet name="Chart VII.5" sheetId="5" r:id="rId5"/>
    <sheet name="Chart VII.6" sheetId="6" r:id="rId6"/>
    <sheet name="Chart VII.7" sheetId="7" r:id="rId7"/>
    <sheet name="Chart VII.8" sheetId="8" r:id="rId8"/>
    <sheet name="Chart VII.9" sheetId="9" r:id="rId9"/>
    <sheet name="Chart VII.10" sheetId="10" r:id="rId10"/>
    <sheet name="Chart VII.11" sheetId="11" r:id="rId11"/>
    <sheet name="Chart VII.12" sheetId="12" r:id="rId12"/>
    <sheet name="Chart VII.13" sheetId="13" r:id="rId13"/>
    <sheet name="Chart VII.14" sheetId="14" r:id="rId14"/>
    <sheet name="Chart VII.15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5" l="1"/>
  <c r="D16" i="15"/>
  <c r="D17" i="15" s="1"/>
  <c r="D18" i="15" s="1"/>
  <c r="D19" i="15" s="1"/>
  <c r="D20" i="15" s="1"/>
  <c r="D21" i="15" s="1"/>
  <c r="D22" i="15" s="1"/>
  <c r="D23" i="15" s="1"/>
  <c r="D24" i="15" s="1"/>
  <c r="D14" i="15"/>
  <c r="D13" i="15"/>
  <c r="E10" i="6" l="1"/>
  <c r="D10" i="6"/>
  <c r="C10" i="6"/>
  <c r="B10" i="6"/>
  <c r="E9" i="6"/>
  <c r="D9" i="6"/>
  <c r="C9" i="6"/>
  <c r="B9" i="6"/>
  <c r="E8" i="6"/>
  <c r="D8" i="6"/>
  <c r="C8" i="6"/>
  <c r="B8" i="6"/>
  <c r="B9" i="4"/>
  <c r="D5" i="2"/>
</calcChain>
</file>

<file path=xl/sharedStrings.xml><?xml version="1.0" encoding="utf-8"?>
<sst xmlns="http://schemas.openxmlformats.org/spreadsheetml/2006/main" count="257" uniqueCount="157">
  <si>
    <t>Pre-covid levels (2015-2019)</t>
  </si>
  <si>
    <t>Deviation from pre-covid levels (RHS)</t>
  </si>
  <si>
    <t>China</t>
  </si>
  <si>
    <t>UK</t>
  </si>
  <si>
    <t>India</t>
  </si>
  <si>
    <t>World</t>
  </si>
  <si>
    <t>European 
Union</t>
  </si>
  <si>
    <t>US</t>
  </si>
  <si>
    <t>Source: World Development Indicators, World Bank.</t>
  </si>
  <si>
    <t>Note: For India, data for 2024 pertains to 2024-25.</t>
  </si>
  <si>
    <t>Chart VII.1: India’s Services Share in GDP strengthens in line with global trends</t>
  </si>
  <si>
    <t>Chart VII.2: Resilient and steady: India's Services GVA growth outperforms global trends despite slight moderation</t>
  </si>
  <si>
    <t>Chart VII.3: Services trade underpins India’s growth resilience</t>
  </si>
  <si>
    <t>Chart VII.4: Services Global FDI: Rising concentration in energy and communication services post pandemic</t>
  </si>
  <si>
    <t>Pre-Covid Average (2015-2019)</t>
  </si>
  <si>
    <t>2022-2024</t>
  </si>
  <si>
    <t>Source: UNCTAD</t>
  </si>
  <si>
    <t xml:space="preserve">Chart VII.6: Deviation from pre-covid average growth </t>
  </si>
  <si>
    <t xml:space="preserve">Source: MoSPI; </t>
  </si>
  <si>
    <t>Growth rates are calculated using the constant price series; pre-COVID average growth refers to growth during H1:FY16 to H1:FY20</t>
  </si>
  <si>
    <t xml:space="preserve">Source: MoSPI </t>
  </si>
  <si>
    <t xml:space="preserve">Chart VII.7a: Services sector drives urban employment </t>
  </si>
  <si>
    <t>Chart VII.7b: Services continue to drive net payroll additions</t>
  </si>
  <si>
    <t>Chart VII.8: Services PMI expands higher than long run average</t>
  </si>
  <si>
    <t>Source: HSBC, IHS Markit</t>
  </si>
  <si>
    <t>Note: Value above 50 signifies expansion and below 50 signifies contraction in the activity</t>
  </si>
  <si>
    <t>Chart VII.9: Credit to Services sector</t>
  </si>
  <si>
    <t>Source: RBI, MoSPI</t>
  </si>
  <si>
    <t>Chart VII.10a: Step up in services export contribution post pandemic</t>
  </si>
  <si>
    <t>Chart VII.10b: Services exports expand on the back of software and professional services</t>
  </si>
  <si>
    <t>Chart VII.11a: Sustained growth in domestic travel</t>
  </si>
  <si>
    <t>Chart VII.11b: ITAs continue to expand</t>
  </si>
  <si>
    <t>Chart VII.11c: Hotel Occupancy remains firm</t>
  </si>
  <si>
    <t>Source: HVS Anarock Research</t>
  </si>
  <si>
    <t>Source: Ministry of Tourism</t>
  </si>
  <si>
    <t>Source: NASSCOM</t>
  </si>
  <si>
    <t xml:space="preserve">Chart VII.12: Growth of GCCs Ecosystem </t>
  </si>
  <si>
    <t>Chart VII.13: Snapshot of GenAI startups landscape</t>
  </si>
  <si>
    <r>
      <t>Chart VII.14: Increased household savings in the form of physical assets</t>
    </r>
    <r>
      <rPr>
        <sz val="12"/>
        <color theme="1"/>
        <rFont val="Georgia"/>
        <family val="1"/>
      </rPr>
      <t xml:space="preserve"> </t>
    </r>
  </si>
  <si>
    <r>
      <t>Chart VII.15: Average housing sales</t>
    </r>
    <r>
      <rPr>
        <sz val="12"/>
        <color theme="1"/>
        <rFont val="Georgia"/>
        <family val="1"/>
      </rPr>
      <t xml:space="preserve"> </t>
    </r>
    <r>
      <rPr>
        <b/>
        <sz val="12"/>
        <color theme="1"/>
        <rFont val="Georgia"/>
        <family val="1"/>
      </rPr>
      <t>remain higher than FY22-FY24</t>
    </r>
  </si>
  <si>
    <t>Pre-covid avg growth (2015-2019)</t>
  </si>
  <si>
    <t>Deviation from pre-covid levels</t>
  </si>
  <si>
    <t>European
 Union</t>
  </si>
  <si>
    <t>Deviation from pre-covid (%, RHS)</t>
  </si>
  <si>
    <t>European Union</t>
  </si>
  <si>
    <t>FDI</t>
  </si>
  <si>
    <t>Pre-Covid</t>
  </si>
  <si>
    <t>Energy and gas supply</t>
  </si>
  <si>
    <t>Info and comm</t>
  </si>
  <si>
    <t>Construction</t>
  </si>
  <si>
    <t>Transportation and storage</t>
  </si>
  <si>
    <t>Others</t>
  </si>
  <si>
    <t>2022-24 avg</t>
  </si>
  <si>
    <t>Services Sector</t>
  </si>
  <si>
    <t>Trade, Hotels, Transport, Comm &amp; Services related to Broadcasting</t>
  </si>
  <si>
    <t>Financial, Real Estate &amp; Professional Services</t>
  </si>
  <si>
    <t>Public Admin, Defence &amp; Other Services</t>
  </si>
  <si>
    <t>Pre-Covid H1 Avg 
(FY16-FY20)</t>
  </si>
  <si>
    <t>H1:FY24</t>
  </si>
  <si>
    <t>H1:FY25</t>
  </si>
  <si>
    <t>H1:FY26</t>
  </si>
  <si>
    <t>% of people employed in tertiary sector (Urban)</t>
  </si>
  <si>
    <t>Avg (FY21-FY22)</t>
  </si>
  <si>
    <t xml:space="preserve">Services </t>
  </si>
  <si>
    <t>FY23</t>
  </si>
  <si>
    <t>FY24</t>
  </si>
  <si>
    <t>FY25</t>
  </si>
  <si>
    <t>FY26 
(Upto July)</t>
  </si>
  <si>
    <t>FY25:Q1</t>
  </si>
  <si>
    <t>FY25:Q2</t>
  </si>
  <si>
    <t>FY25:Q3</t>
  </si>
  <si>
    <t>FY25:Q4</t>
  </si>
  <si>
    <t>FY26:Q1</t>
  </si>
  <si>
    <t>FY26:Q2</t>
  </si>
  <si>
    <t xml:space="preserve">FY26:Q3 </t>
  </si>
  <si>
    <t>PMI Services</t>
  </si>
  <si>
    <t>New Business</t>
  </si>
  <si>
    <t>New Export Business</t>
  </si>
  <si>
    <t>FY15</t>
  </si>
  <si>
    <t>FY16</t>
  </si>
  <si>
    <t>FY17</t>
  </si>
  <si>
    <t>FY18</t>
  </si>
  <si>
    <t>FY19</t>
  </si>
  <si>
    <t>FY20</t>
  </si>
  <si>
    <t>FY21</t>
  </si>
  <si>
    <t>FY22</t>
  </si>
  <si>
    <t>FY26 
(H1)</t>
  </si>
  <si>
    <t>Services Export/GDP</t>
  </si>
  <si>
    <t>Avg (FY16-FY20)</t>
  </si>
  <si>
    <t>Avg (FY23-FY25)</t>
  </si>
  <si>
    <t>Jan-Sep</t>
  </si>
  <si>
    <t>Domestic</t>
  </si>
  <si>
    <t>2024 (Jan-Oct)</t>
  </si>
  <si>
    <t>2025 (Jan-Oct)</t>
  </si>
  <si>
    <t>Inter
national</t>
  </si>
  <si>
    <t>Foreign</t>
  </si>
  <si>
    <t>Apr - Nov</t>
  </si>
  <si>
    <t>FY26</t>
  </si>
  <si>
    <t>FY24(E)</t>
  </si>
  <si>
    <t>FY12</t>
  </si>
  <si>
    <t>Credit to Services</t>
  </si>
  <si>
    <t>YoY growth</t>
  </si>
  <si>
    <t>CAGR (FY20 - FY25)</t>
  </si>
  <si>
    <t>Services GVA growth</t>
  </si>
  <si>
    <t>Growth in bank credit to services</t>
  </si>
  <si>
    <t>FY09</t>
  </si>
  <si>
    <t>FY10</t>
  </si>
  <si>
    <t>FY11</t>
  </si>
  <si>
    <t>FY13</t>
  </si>
  <si>
    <t>FY14</t>
  </si>
  <si>
    <t>Cumulative Startups</t>
  </si>
  <si>
    <t>H1 CY2023</t>
  </si>
  <si>
    <t>H1 CY2024</t>
  </si>
  <si>
    <t>H1 CY2025</t>
  </si>
  <si>
    <t>Period</t>
  </si>
  <si>
    <t>Cumulative Funding (USD Mn)</t>
  </si>
  <si>
    <t>H2 CY2023</t>
  </si>
  <si>
    <t>H2 CY2024</t>
  </si>
  <si>
    <t>State</t>
  </si>
  <si>
    <t>Share (%)</t>
  </si>
  <si>
    <t>Karnataka</t>
  </si>
  <si>
    <t>Maharashtra</t>
  </si>
  <si>
    <t>Delhi</t>
  </si>
  <si>
    <t>Telangana</t>
  </si>
  <si>
    <t>Haryana</t>
  </si>
  <si>
    <t>Tamil Nadu</t>
  </si>
  <si>
    <t>Uttar Pradesh</t>
  </si>
  <si>
    <t>Focus Area</t>
  </si>
  <si>
    <t>Applications</t>
  </si>
  <si>
    <t>Infra/Models</t>
  </si>
  <si>
    <t>Services</t>
  </si>
  <si>
    <t>Q1</t>
  </si>
  <si>
    <t>Q2</t>
  </si>
  <si>
    <t>Q3</t>
  </si>
  <si>
    <t>Q4</t>
  </si>
  <si>
    <t>Savings in physical assets as per cent of GDP (RHS)</t>
  </si>
  <si>
    <t>Saving in physical assets (₹ lakh crore)</t>
  </si>
  <si>
    <t>https://databank.worldbank.org/source/world-development-indicators</t>
  </si>
  <si>
    <t>Note: For India, data for 2024 pertains to 2024-25. Services trade is measured as the sum of services exports and services imports.</t>
  </si>
  <si>
    <t>Note: Services include expert services, establishments engaged in cleaning, sweeping services, and trading - commercial establishments</t>
  </si>
  <si>
    <t>Source: PLFS</t>
  </si>
  <si>
    <t>Source: EPFO</t>
  </si>
  <si>
    <t>Source: RBI</t>
  </si>
  <si>
    <t>FY16-FY20</t>
  </si>
  <si>
    <t>FY23-FY25</t>
  </si>
  <si>
    <t>Software Services</t>
  </si>
  <si>
    <t>Professional &amp; Management Consulting</t>
  </si>
  <si>
    <t>GCC Revenue (USD Bn)</t>
  </si>
  <si>
    <t>Headcount (Lakh)</t>
  </si>
  <si>
    <t>No of GCCs</t>
  </si>
  <si>
    <t>Source: Proptiger Residential Report</t>
  </si>
  <si>
    <t>Housing Sales (Thousands)</t>
  </si>
  <si>
    <t>Source: MoSPI</t>
  </si>
  <si>
    <t>https://esankhyiki.mospi.gov.in/catalogue-main/catalogue?page=3&amp;search=&amp;product=NAS</t>
  </si>
  <si>
    <t>Source: Statement 1.9-Finances for Gross Capital Formation, MoSPI</t>
  </si>
  <si>
    <t>https://esankhyiki.mospi.gov.in/catalogue-main/catalogue?page=3&amp;search=&amp;product=PLFS</t>
  </si>
  <si>
    <t>Chart VII.5: Services sector continues to be major driver of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</si>
</sst>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0.00000%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sz val="10"/>
      <color theme="1"/>
      <name val="Georgia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0"/>
      <color rgb="FF000000"/>
      <name val="Georgi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1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/>
    <xf numFmtId="0" fontId="6" fillId="0" borderId="1" xfId="0" applyFont="1" applyBorder="1"/>
    <xf numFmtId="164" fontId="5" fillId="0" borderId="1" xfId="0" applyNumberFormat="1" applyFont="1" applyBorder="1"/>
    <xf numFmtId="10" fontId="0" fillId="0" borderId="0" xfId="0" applyNumberFormat="1"/>
    <xf numFmtId="1" fontId="2" fillId="0" borderId="5" xfId="0" applyNumberFormat="1" applyFont="1" applyBorder="1"/>
    <xf numFmtId="164" fontId="2" fillId="0" borderId="5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5" fontId="2" fillId="0" borderId="1" xfId="0" applyNumberFormat="1" applyFont="1" applyBorder="1"/>
    <xf numFmtId="165" fontId="3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17" fontId="2" fillId="0" borderId="0" xfId="0" applyNumberFormat="1" applyFont="1"/>
    <xf numFmtId="165" fontId="2" fillId="0" borderId="0" xfId="0" applyNumberFormat="1" applyFont="1"/>
    <xf numFmtId="17" fontId="2" fillId="0" borderId="1" xfId="0" applyNumberFormat="1" applyFont="1" applyBorder="1"/>
    <xf numFmtId="166" fontId="2" fillId="0" borderId="1" xfId="0" applyNumberFormat="1" applyFont="1" applyBorder="1"/>
    <xf numFmtId="0" fontId="3" fillId="0" borderId="1" xfId="2" applyFont="1" applyBorder="1" applyAlignment="1">
      <alignment wrapText="1"/>
    </xf>
    <xf numFmtId="17" fontId="2" fillId="0" borderId="1" xfId="0" applyNumberFormat="1" applyFont="1" applyBorder="1" applyAlignment="1">
      <alignment horizontal="left"/>
    </xf>
    <xf numFmtId="165" fontId="2" fillId="0" borderId="1" xfId="1" applyNumberFormat="1" applyFont="1" applyBorder="1"/>
    <xf numFmtId="9" fontId="2" fillId="0" borderId="1" xfId="0" applyNumberFormat="1" applyFont="1" applyBorder="1"/>
    <xf numFmtId="10" fontId="2" fillId="0" borderId="1" xfId="0" applyNumberFormat="1" applyFont="1" applyBorder="1"/>
    <xf numFmtId="3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9" fontId="0" fillId="0" borderId="0" xfId="1" applyFont="1"/>
    <xf numFmtId="165" fontId="0" fillId="0" borderId="0" xfId="1" applyNumberFormat="1" applyFont="1"/>
    <xf numFmtId="167" fontId="0" fillId="0" borderId="0" xfId="1" applyNumberFormat="1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0" fontId="2" fillId="0" borderId="5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</cellXfs>
  <cellStyles count="3">
    <cellStyle name="Normal" xfId="0" builtinId="0"/>
    <cellStyle name="Normal 2 2 2 3 2 2 3 2" xfId="2" xr:uid="{6EA29443-A31A-B74F-B03D-B038D9216B0D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4" Type="http://schemas.openxmlformats.org/officeDocument/2006/relationships/image" Target="../media/image24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823384</xdr:colOff>
      <xdr:row>1</xdr:row>
      <xdr:rowOff>368300</xdr:rowOff>
    </xdr:from>
    <xdr:to>
      <xdr:col>14</xdr:col>
      <xdr:colOff>139701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29F5E0-38AC-571C-CF16-4AA9834A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5384" y="571500"/>
          <a:ext cx="7571317" cy="3111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10</xdr:row>
      <xdr:rowOff>63500</xdr:rowOff>
    </xdr:from>
    <xdr:to>
      <xdr:col>8</xdr:col>
      <xdr:colOff>12700</xdr:colOff>
      <xdr:row>21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BF3C6-7811-B176-46EB-91DF31BE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2603500"/>
          <a:ext cx="2730500" cy="2311400"/>
        </a:xfrm>
        <a:prstGeom prst="rect">
          <a:avLst/>
        </a:prstGeom>
      </xdr:spPr>
    </xdr:pic>
    <xdr:clientData/>
  </xdr:twoCellAnchor>
  <xdr:twoCellAnchor editAs="oneCell">
    <xdr:from>
      <xdr:col>13</xdr:col>
      <xdr:colOff>177800</xdr:colOff>
      <xdr:row>1</xdr:row>
      <xdr:rowOff>152399</xdr:rowOff>
    </xdr:from>
    <xdr:to>
      <xdr:col>17</xdr:col>
      <xdr:colOff>63500</xdr:colOff>
      <xdr:row>12</xdr:row>
      <xdr:rowOff>107624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D943EB-231C-D2FB-B708-9BD90C8F3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77800" y="355599"/>
          <a:ext cx="3187700" cy="2698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1003300</xdr:colOff>
      <xdr:row>11</xdr:row>
      <xdr:rowOff>76200</xdr:rowOff>
    </xdr:from>
    <xdr:to>
      <xdr:col>6</xdr:col>
      <xdr:colOff>609600</xdr:colOff>
      <xdr:row>23</xdr:row>
      <xdr:rowOff>117112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5069AD-F0F1-0AE7-4C67-D96AC1953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2755900"/>
          <a:ext cx="1917700" cy="2479312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9</xdr:row>
      <xdr:rowOff>139700</xdr:rowOff>
    </xdr:from>
    <xdr:to>
      <xdr:col>11</xdr:col>
      <xdr:colOff>381000</xdr:colOff>
      <xdr:row>22</xdr:row>
      <xdr:rowOff>162378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31E7E12-E836-61AE-BC17-96BFC8E92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6400" y="2413000"/>
          <a:ext cx="2095500" cy="2664278"/>
        </a:xfrm>
        <a:prstGeom prst="rect">
          <a:avLst/>
        </a:prstGeom>
      </xdr:spPr>
    </xdr:pic>
    <xdr:clientData/>
  </xdr:twoCellAnchor>
  <xdr:twoCellAnchor editAs="oneCell">
    <xdr:from>
      <xdr:col>0</xdr:col>
      <xdr:colOff>622300</xdr:colOff>
      <xdr:row>12</xdr:row>
      <xdr:rowOff>88900</xdr:rowOff>
    </xdr:from>
    <xdr:to>
      <xdr:col>3</xdr:col>
      <xdr:colOff>241300</xdr:colOff>
      <xdr:row>25</xdr:row>
      <xdr:rowOff>126546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5FBF54-6A7F-1762-277E-634DC4B99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2971800"/>
          <a:ext cx="2095500" cy="26792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9</xdr:row>
      <xdr:rowOff>0</xdr:rowOff>
    </xdr:from>
    <xdr:to>
      <xdr:col>1</xdr:col>
      <xdr:colOff>1600200</xdr:colOff>
      <xdr:row>20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B3B2C-03E4-2F6B-2011-D35C9C3D7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828800"/>
          <a:ext cx="1778000" cy="232410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9</xdr:row>
      <xdr:rowOff>0</xdr:rowOff>
    </xdr:from>
    <xdr:to>
      <xdr:col>5</xdr:col>
      <xdr:colOff>38100</xdr:colOff>
      <xdr:row>20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62625C-A510-9243-F28A-35B9F5A38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5900" y="1828800"/>
          <a:ext cx="17780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774700</xdr:colOff>
      <xdr:row>6</xdr:row>
      <xdr:rowOff>88900</xdr:rowOff>
    </xdr:from>
    <xdr:to>
      <xdr:col>8</xdr:col>
      <xdr:colOff>736600</xdr:colOff>
      <xdr:row>17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EBBCCC4-2778-E83C-32AE-35FADD86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66000" y="1308100"/>
          <a:ext cx="1778000" cy="2247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317500</xdr:colOff>
      <xdr:row>5</xdr:row>
      <xdr:rowOff>114300</xdr:rowOff>
    </xdr:from>
    <xdr:to>
      <xdr:col>6</xdr:col>
      <xdr:colOff>660400</xdr:colOff>
      <xdr:row>16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450528-872B-093B-0ACC-0467AB1C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130300"/>
          <a:ext cx="2819400" cy="2197100"/>
        </a:xfrm>
        <a:prstGeom prst="rect">
          <a:avLst/>
        </a:prstGeom>
      </xdr:spPr>
    </xdr:pic>
    <xdr:clientData/>
  </xdr:twoCellAnchor>
  <xdr:twoCellAnchor editAs="oneCell">
    <xdr:from>
      <xdr:col>3</xdr:col>
      <xdr:colOff>241300</xdr:colOff>
      <xdr:row>18</xdr:row>
      <xdr:rowOff>88900</xdr:rowOff>
    </xdr:from>
    <xdr:to>
      <xdr:col>6</xdr:col>
      <xdr:colOff>495300</xdr:colOff>
      <xdr:row>28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928764-8CD2-4AC2-5A86-0E9409C4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6600" y="3746500"/>
          <a:ext cx="2730500" cy="2120900"/>
        </a:xfrm>
        <a:prstGeom prst="rect">
          <a:avLst/>
        </a:prstGeom>
      </xdr:spPr>
    </xdr:pic>
    <xdr:clientData/>
  </xdr:twoCellAnchor>
  <xdr:twoCellAnchor editAs="oneCell">
    <xdr:from>
      <xdr:col>10</xdr:col>
      <xdr:colOff>812800</xdr:colOff>
      <xdr:row>5</xdr:row>
      <xdr:rowOff>12700</xdr:rowOff>
    </xdr:from>
    <xdr:to>
      <xdr:col>14</xdr:col>
      <xdr:colOff>292100</xdr:colOff>
      <xdr:row>16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D4EB0F1-1A76-B0D8-C76C-6DB05E90E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12500" y="1028700"/>
          <a:ext cx="2882900" cy="229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482600</xdr:colOff>
      <xdr:row>19</xdr:row>
      <xdr:rowOff>50800</xdr:rowOff>
    </xdr:from>
    <xdr:to>
      <xdr:col>15</xdr:col>
      <xdr:colOff>457200</xdr:colOff>
      <xdr:row>32</xdr:row>
      <xdr:rowOff>198120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CBD01D-9CC2-E275-17C3-4737C9D98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09400" y="3911600"/>
          <a:ext cx="3276600" cy="27889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129209</xdr:colOff>
      <xdr:row>2</xdr:row>
      <xdr:rowOff>254000</xdr:rowOff>
    </xdr:from>
    <xdr:to>
      <xdr:col>14</xdr:col>
      <xdr:colOff>546100</xdr:colOff>
      <xdr:row>12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A27204-9F32-8427-A945-30ED29401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6309" y="939800"/>
          <a:ext cx="6195391" cy="2590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3</xdr:row>
      <xdr:rowOff>635000</xdr:rowOff>
    </xdr:from>
    <xdr:to>
      <xdr:col>13</xdr:col>
      <xdr:colOff>558800</xdr:colOff>
      <xdr:row>17</xdr:row>
      <xdr:rowOff>200458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4388F4-F556-ED16-01F1-B0F877C1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498600"/>
          <a:ext cx="6032500" cy="2892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</xdr:row>
      <xdr:rowOff>330200</xdr:rowOff>
    </xdr:from>
    <xdr:to>
      <xdr:col>12</xdr:col>
      <xdr:colOff>521832</xdr:colOff>
      <xdr:row>12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0B07AC-E386-249A-4EC7-01FD7BC70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7400" y="736600"/>
          <a:ext cx="6071732" cy="2768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683397</xdr:colOff>
      <xdr:row>3</xdr:row>
      <xdr:rowOff>177800</xdr:rowOff>
    </xdr:from>
    <xdr:to>
      <xdr:col>13</xdr:col>
      <xdr:colOff>393700</xdr:colOff>
      <xdr:row>11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F6E2FB-3548-0D02-8CF2-15ACB1C27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1597" y="787400"/>
          <a:ext cx="6314303" cy="266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393700</xdr:colOff>
      <xdr:row>6</xdr:row>
      <xdr:rowOff>127000</xdr:rowOff>
    </xdr:from>
    <xdr:to>
      <xdr:col>7</xdr:col>
      <xdr:colOff>647700</xdr:colOff>
      <xdr:row>16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FA6F6B-F651-5DEB-AC04-AA2108C6A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1300" y="1346200"/>
          <a:ext cx="2730500" cy="2298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76200</xdr:rowOff>
    </xdr:from>
    <xdr:to>
      <xdr:col>12</xdr:col>
      <xdr:colOff>254000</xdr:colOff>
      <xdr:row>16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5010C2-9EEB-2DEA-320E-81697074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5100" y="1295400"/>
          <a:ext cx="2730500" cy="2349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</xdr:row>
      <xdr:rowOff>241300</xdr:rowOff>
    </xdr:from>
    <xdr:to>
      <xdr:col>13</xdr:col>
      <xdr:colOff>355600</xdr:colOff>
      <xdr:row>8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4C4A97-438E-723F-B23F-5C7ADB1A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876300"/>
          <a:ext cx="5638800" cy="218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156870</xdr:colOff>
      <xdr:row>1</xdr:row>
      <xdr:rowOff>266700</xdr:rowOff>
    </xdr:from>
    <xdr:to>
      <xdr:col>16</xdr:col>
      <xdr:colOff>749300</xdr:colOff>
      <xdr:row>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C794FE-E8E5-B1DA-F6D6-20E2D3DEF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0870" y="482600"/>
          <a:ext cx="7196430" cy="292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495299</xdr:colOff>
      <xdr:row>3</xdr:row>
      <xdr:rowOff>127000</xdr:rowOff>
    </xdr:from>
    <xdr:to>
      <xdr:col>6</xdr:col>
      <xdr:colOff>764525</xdr:colOff>
      <xdr:row>14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3FB419-2E5C-21CC-8957-3909953F3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1699" y="736600"/>
          <a:ext cx="3228326" cy="2717800"/>
        </a:xfrm>
        <a:prstGeom prst="rect">
          <a:avLst/>
        </a:prstGeom>
      </xdr:spPr>
    </xdr:pic>
    <xdr:clientData/>
  </xdr:twoCellAnchor>
  <xdr:twoCellAnchor editAs="oneCell">
    <xdr:from>
      <xdr:col>10</xdr:col>
      <xdr:colOff>774700</xdr:colOff>
      <xdr:row>2</xdr:row>
      <xdr:rowOff>165099</xdr:rowOff>
    </xdr:from>
    <xdr:to>
      <xdr:col>15</xdr:col>
      <xdr:colOff>342900</xdr:colOff>
      <xdr:row>15</xdr:row>
      <xdr:rowOff>37862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F9BF6D-B61B-450E-4612-AE96EC97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4000" y="571499"/>
          <a:ext cx="3695700" cy="31112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787400</xdr:colOff>
      <xdr:row>2</xdr:row>
      <xdr:rowOff>368300</xdr:rowOff>
    </xdr:from>
    <xdr:to>
      <xdr:col>12</xdr:col>
      <xdr:colOff>647700</xdr:colOff>
      <xdr:row>12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A137E8-42DB-3007-51F0-3EDC28803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1079500"/>
          <a:ext cx="5638800" cy="2349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622299</xdr:colOff>
      <xdr:row>12</xdr:row>
      <xdr:rowOff>165100</xdr:rowOff>
    </xdr:from>
    <xdr:to>
      <xdr:col>7</xdr:col>
      <xdr:colOff>246912</xdr:colOff>
      <xdr:row>24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64747-52D5-6A80-308F-DAAA9F4AF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9" y="3048000"/>
          <a:ext cx="2926613" cy="2463800"/>
        </a:xfrm>
        <a:prstGeom prst="rect">
          <a:avLst/>
        </a:prstGeom>
      </xdr:spPr>
    </xdr:pic>
    <xdr:clientData/>
  </xdr:twoCellAnchor>
  <xdr:twoCellAnchor editAs="oneCell">
    <xdr:from>
      <xdr:col>13</xdr:col>
      <xdr:colOff>437645</xdr:colOff>
      <xdr:row>3</xdr:row>
      <xdr:rowOff>520700</xdr:rowOff>
    </xdr:from>
    <xdr:to>
      <xdr:col>17</xdr:col>
      <xdr:colOff>254000</xdr:colOff>
      <xdr:row>15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E51C02-88D0-7D22-EC72-FB43B99B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94745" y="1130300"/>
          <a:ext cx="3118355" cy="255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B0F1-E532-0549-A3DE-7B90BCA63DF2}">
  <dimension ref="A2:D12"/>
  <sheetViews>
    <sheetView workbookViewId="0">
      <selection activeCell="D22" sqref="D22"/>
    </sheetView>
  </sheetViews>
  <sheetFormatPr baseColWidth="10" defaultRowHeight="16" x14ac:dyDescent="0.2"/>
  <sheetData>
    <row r="2" spans="1:4" ht="31" customHeight="1" x14ac:dyDescent="0.2">
      <c r="A2" s="48" t="s">
        <v>10</v>
      </c>
      <c r="B2" s="48"/>
      <c r="C2" s="48"/>
      <c r="D2" s="48"/>
    </row>
    <row r="3" spans="1:4" ht="102" x14ac:dyDescent="0.2">
      <c r="A3" s="8"/>
      <c r="B3" s="9" t="s">
        <v>0</v>
      </c>
      <c r="C3" s="9">
        <v>2024</v>
      </c>
      <c r="D3" s="24" t="s">
        <v>1</v>
      </c>
    </row>
    <row r="4" spans="1:4" x14ac:dyDescent="0.2">
      <c r="A4" s="4" t="s">
        <v>2</v>
      </c>
      <c r="B4" s="5">
        <v>53.578594532899011</v>
      </c>
      <c r="C4" s="5">
        <v>56.74834174178266</v>
      </c>
      <c r="D4" s="5">
        <v>3.1697472088836491</v>
      </c>
    </row>
    <row r="5" spans="1:4" x14ac:dyDescent="0.2">
      <c r="A5" s="4" t="s">
        <v>3</v>
      </c>
      <c r="B5" s="5">
        <v>70.773202217221097</v>
      </c>
      <c r="C5" s="5">
        <v>72.787302932420999</v>
      </c>
      <c r="D5" s="5">
        <v>2.014100715199902</v>
      </c>
    </row>
    <row r="6" spans="1:4" x14ac:dyDescent="0.2">
      <c r="A6" s="4" t="s">
        <v>4</v>
      </c>
      <c r="B6" s="5">
        <v>48.344112709805742</v>
      </c>
      <c r="C6" s="5">
        <v>49.852738044358567</v>
      </c>
      <c r="D6" s="5">
        <v>1.5086253345528249</v>
      </c>
    </row>
    <row r="7" spans="1:4" x14ac:dyDescent="0.2">
      <c r="A7" s="4" t="s">
        <v>5</v>
      </c>
      <c r="B7" s="5">
        <v>65.082097633198998</v>
      </c>
      <c r="C7" s="5">
        <v>66.260704482667748</v>
      </c>
      <c r="D7" s="5">
        <v>1.1786068494687498</v>
      </c>
    </row>
    <row r="8" spans="1:4" ht="34" x14ac:dyDescent="0.2">
      <c r="A8" s="6" t="s">
        <v>6</v>
      </c>
      <c r="B8" s="5">
        <v>65.221927022963968</v>
      </c>
      <c r="C8" s="5">
        <v>66.148472297625176</v>
      </c>
      <c r="D8" s="5">
        <v>0.9265452746612084</v>
      </c>
    </row>
    <row r="9" spans="1:4" x14ac:dyDescent="0.2">
      <c r="A9" s="21" t="s">
        <v>7</v>
      </c>
      <c r="B9" s="22">
        <v>78.868919432445992</v>
      </c>
      <c r="C9" s="22">
        <v>79.67606182514308</v>
      </c>
      <c r="D9" s="22">
        <v>0.80714239269708798</v>
      </c>
    </row>
    <row r="10" spans="1:4" x14ac:dyDescent="0.2">
      <c r="A10" s="52" t="s">
        <v>8</v>
      </c>
      <c r="B10" s="52"/>
      <c r="C10" s="52"/>
      <c r="D10" s="52"/>
    </row>
    <row r="11" spans="1:4" x14ac:dyDescent="0.2">
      <c r="A11" s="23" t="s">
        <v>9</v>
      </c>
      <c r="B11" s="2"/>
      <c r="C11" s="2"/>
      <c r="D11" s="2"/>
    </row>
    <row r="12" spans="1:4" ht="29" customHeight="1" x14ac:dyDescent="0.2">
      <c r="A12" s="53" t="s">
        <v>137</v>
      </c>
      <c r="B12" s="53"/>
      <c r="C12" s="53"/>
      <c r="D12" s="53"/>
    </row>
  </sheetData>
  <mergeCells count="3">
    <mergeCell ref="A10:D10"/>
    <mergeCell ref="A2:D2"/>
    <mergeCell ref="A12:D1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CC98-B868-1D46-9E3D-5C5AB8CBC56A}">
  <dimension ref="A2:L16"/>
  <sheetViews>
    <sheetView workbookViewId="0">
      <selection activeCell="J15" sqref="J15"/>
    </sheetView>
  </sheetViews>
  <sheetFormatPr baseColWidth="10" defaultRowHeight="16" x14ac:dyDescent="0.2"/>
  <cols>
    <col min="1" max="9" width="10.83203125" style="13"/>
    <col min="10" max="10" width="36.6640625" style="13" bestFit="1" customWidth="1"/>
    <col min="11" max="12" width="12.6640625" style="13" bestFit="1" customWidth="1"/>
    <col min="13" max="16384" width="10.83203125" style="13"/>
  </cols>
  <sheetData>
    <row r="2" spans="1:12" x14ac:dyDescent="0.2">
      <c r="A2" s="54" t="s">
        <v>28</v>
      </c>
      <c r="B2" s="54"/>
      <c r="C2" s="54"/>
      <c r="D2" s="54"/>
      <c r="J2" s="54" t="s">
        <v>29</v>
      </c>
      <c r="K2" s="54"/>
      <c r="L2" s="54"/>
    </row>
    <row r="3" spans="1:12" ht="21" customHeight="1" x14ac:dyDescent="0.2">
      <c r="A3" s="54"/>
      <c r="B3" s="54"/>
      <c r="C3" s="54"/>
      <c r="D3" s="54"/>
      <c r="J3" s="54"/>
      <c r="K3" s="54"/>
      <c r="L3" s="54"/>
    </row>
    <row r="4" spans="1:12" ht="51" x14ac:dyDescent="0.2">
      <c r="A4" s="17"/>
      <c r="B4" s="8" t="s">
        <v>87</v>
      </c>
      <c r="C4" s="8" t="s">
        <v>88</v>
      </c>
      <c r="D4" s="8" t="s">
        <v>89</v>
      </c>
      <c r="J4" s="17"/>
      <c r="K4" s="17" t="s">
        <v>143</v>
      </c>
      <c r="L4" s="17" t="s">
        <v>144</v>
      </c>
    </row>
    <row r="5" spans="1:12" x14ac:dyDescent="0.2">
      <c r="A5" s="3" t="s">
        <v>79</v>
      </c>
      <c r="B5" s="39">
        <v>7.3370262377105061E-2</v>
      </c>
      <c r="C5" s="26">
        <v>7.4150397053345224E-2</v>
      </c>
      <c r="D5" s="39"/>
      <c r="J5" s="3" t="s">
        <v>130</v>
      </c>
      <c r="K5" s="26">
        <v>7.6307593470535062E-2</v>
      </c>
      <c r="L5" s="26">
        <v>0.13979373252951732</v>
      </c>
    </row>
    <row r="6" spans="1:12" x14ac:dyDescent="0.2">
      <c r="A6" s="3" t="s">
        <v>80</v>
      </c>
      <c r="B6" s="39">
        <v>7.1555982608802221E-2</v>
      </c>
      <c r="C6" s="26">
        <v>7.4150397053345224E-2</v>
      </c>
      <c r="D6" s="39"/>
      <c r="J6" s="3" t="s">
        <v>145</v>
      </c>
      <c r="K6" s="26">
        <v>4.7170964871739107E-2</v>
      </c>
      <c r="L6" s="26">
        <v>0.13465427732653201</v>
      </c>
    </row>
    <row r="7" spans="1:12" x14ac:dyDescent="0.2">
      <c r="A7" s="3" t="s">
        <v>81</v>
      </c>
      <c r="B7" s="39">
        <v>7.357922078316019E-2</v>
      </c>
      <c r="C7" s="26">
        <v>7.4150397053345224E-2</v>
      </c>
      <c r="D7" s="39"/>
      <c r="J7" s="3" t="s">
        <v>146</v>
      </c>
      <c r="K7" s="26">
        <v>0.11866710924454305</v>
      </c>
      <c r="L7" s="26">
        <v>0.25863822873535236</v>
      </c>
    </row>
    <row r="8" spans="1:12" x14ac:dyDescent="0.2">
      <c r="A8" s="3" t="s">
        <v>82</v>
      </c>
      <c r="B8" s="39">
        <v>7.7053044852251382E-2</v>
      </c>
      <c r="C8" s="26">
        <v>7.4150397053345224E-2</v>
      </c>
      <c r="D8" s="39"/>
      <c r="J8" s="47" t="s">
        <v>142</v>
      </c>
      <c r="K8" s="47"/>
      <c r="L8" s="47"/>
    </row>
    <row r="9" spans="1:12" x14ac:dyDescent="0.2">
      <c r="A9" s="3" t="s">
        <v>83</v>
      </c>
      <c r="B9" s="39">
        <v>7.5193474645407238E-2</v>
      </c>
      <c r="C9" s="26">
        <v>7.4150397053345224E-2</v>
      </c>
      <c r="D9" s="39"/>
    </row>
    <row r="10" spans="1:12" x14ac:dyDescent="0.2">
      <c r="A10" s="3" t="s">
        <v>84</v>
      </c>
      <c r="B10" s="39">
        <v>7.6973335841141632E-2</v>
      </c>
      <c r="C10" s="39"/>
      <c r="D10" s="39"/>
    </row>
    <row r="11" spans="1:12" x14ac:dyDescent="0.2">
      <c r="A11" s="3" t="s">
        <v>85</v>
      </c>
      <c r="B11" s="39">
        <v>8.0413864163356136E-2</v>
      </c>
      <c r="C11" s="39"/>
      <c r="D11" s="39"/>
    </row>
    <row r="12" spans="1:12" x14ac:dyDescent="0.2">
      <c r="A12" s="3" t="s">
        <v>64</v>
      </c>
      <c r="B12" s="39">
        <v>9.7336891093543168E-2</v>
      </c>
      <c r="C12" s="39"/>
      <c r="D12" s="26">
        <v>9.6758965935007282E-2</v>
      </c>
    </row>
    <row r="13" spans="1:12" x14ac:dyDescent="0.2">
      <c r="A13" s="3" t="s">
        <v>65</v>
      </c>
      <c r="B13" s="39">
        <v>9.3754643779829061E-2</v>
      </c>
      <c r="C13" s="39"/>
      <c r="D13" s="26">
        <v>9.6758965935007282E-2</v>
      </c>
    </row>
    <row r="14" spans="1:12" x14ac:dyDescent="0.2">
      <c r="A14" s="3" t="s">
        <v>66</v>
      </c>
      <c r="B14" s="26">
        <v>9.9185362931649659E-2</v>
      </c>
      <c r="C14" s="3"/>
      <c r="D14" s="26">
        <v>9.6758965935007282E-2</v>
      </c>
    </row>
    <row r="15" spans="1:12" x14ac:dyDescent="0.2">
      <c r="A15" s="3" t="s">
        <v>86</v>
      </c>
      <c r="B15" s="26">
        <v>0.10044736166944973</v>
      </c>
      <c r="C15" s="39"/>
      <c r="D15" s="26">
        <v>9.6758965935007282E-2</v>
      </c>
    </row>
    <row r="16" spans="1:12" x14ac:dyDescent="0.2">
      <c r="A16" s="71" t="s">
        <v>27</v>
      </c>
      <c r="B16" s="71"/>
      <c r="C16" s="71"/>
      <c r="D16" s="71"/>
    </row>
  </sheetData>
  <mergeCells count="4">
    <mergeCell ref="A2:D3"/>
    <mergeCell ref="A16:D16"/>
    <mergeCell ref="J2:L3"/>
    <mergeCell ref="J8:L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ADE2-141A-3A4C-9227-9DF250CA9D54}">
  <dimension ref="A3:K25"/>
  <sheetViews>
    <sheetView workbookViewId="0">
      <selection activeCell="E17" sqref="E17"/>
    </sheetView>
  </sheetViews>
  <sheetFormatPr baseColWidth="10" defaultRowHeight="16" x14ac:dyDescent="0.2"/>
  <cols>
    <col min="5" max="5" width="14.83203125" bestFit="1" customWidth="1"/>
    <col min="6" max="6" width="15.5" bestFit="1" customWidth="1"/>
  </cols>
  <sheetData>
    <row r="3" spans="1:11" ht="51" customHeight="1" x14ac:dyDescent="0.2">
      <c r="A3" s="48" t="s">
        <v>30</v>
      </c>
      <c r="B3" s="48"/>
      <c r="C3" s="48"/>
      <c r="E3" s="48" t="s">
        <v>31</v>
      </c>
      <c r="F3" s="48"/>
      <c r="G3" s="48"/>
      <c r="I3" s="48" t="s">
        <v>32</v>
      </c>
      <c r="J3" s="48"/>
      <c r="K3" s="48"/>
    </row>
    <row r="4" spans="1:11" x14ac:dyDescent="0.2">
      <c r="A4" s="17"/>
      <c r="B4" s="17"/>
      <c r="C4" s="17" t="s">
        <v>91</v>
      </c>
      <c r="E4" s="17"/>
      <c r="F4" s="17" t="s">
        <v>94</v>
      </c>
      <c r="G4" s="17" t="s">
        <v>95</v>
      </c>
      <c r="I4" s="49" t="s">
        <v>96</v>
      </c>
      <c r="J4" s="3" t="s">
        <v>65</v>
      </c>
      <c r="K4" s="5">
        <v>62.25</v>
      </c>
    </row>
    <row r="5" spans="1:11" x14ac:dyDescent="0.2">
      <c r="A5" s="40"/>
      <c r="B5" s="3">
        <v>2019</v>
      </c>
      <c r="C5" s="5">
        <v>2.3219799999999999</v>
      </c>
      <c r="E5" s="3">
        <v>2019</v>
      </c>
      <c r="F5" s="5">
        <v>17.91</v>
      </c>
      <c r="G5" s="5">
        <v>10.93</v>
      </c>
      <c r="I5" s="50"/>
      <c r="J5" s="3" t="s">
        <v>66</v>
      </c>
      <c r="K5" s="5">
        <v>62.375</v>
      </c>
    </row>
    <row r="6" spans="1:11" x14ac:dyDescent="0.2">
      <c r="A6" s="3"/>
      <c r="B6" s="3">
        <v>2023</v>
      </c>
      <c r="C6" s="5">
        <v>2.5088200000000001</v>
      </c>
      <c r="E6" s="3">
        <v>2023</v>
      </c>
      <c r="F6" s="5">
        <v>18.89</v>
      </c>
      <c r="G6" s="5">
        <v>9.52</v>
      </c>
      <c r="I6" s="51"/>
      <c r="J6" s="3" t="s">
        <v>97</v>
      </c>
      <c r="K6" s="5">
        <v>62.75</v>
      </c>
    </row>
    <row r="7" spans="1:11" x14ac:dyDescent="0.2">
      <c r="A7" s="3"/>
      <c r="B7" s="3">
        <v>2024</v>
      </c>
      <c r="C7" s="5">
        <v>2.9481899999999999</v>
      </c>
      <c r="E7" s="3">
        <v>2024</v>
      </c>
      <c r="F7" s="5">
        <v>20.57</v>
      </c>
      <c r="G7" s="5">
        <v>9.9499999999999993</v>
      </c>
      <c r="I7" s="47" t="s">
        <v>33</v>
      </c>
      <c r="J7" s="47"/>
      <c r="K7" s="47"/>
    </row>
    <row r="8" spans="1:11" x14ac:dyDescent="0.2">
      <c r="A8" s="72" t="s">
        <v>90</v>
      </c>
      <c r="B8" s="3">
        <v>2024</v>
      </c>
      <c r="C8" s="3">
        <v>2.2000000000000002</v>
      </c>
      <c r="E8" s="3" t="s">
        <v>92</v>
      </c>
      <c r="F8" s="3"/>
      <c r="G8" s="3">
        <v>7.9</v>
      </c>
    </row>
    <row r="9" spans="1:11" x14ac:dyDescent="0.2">
      <c r="A9" s="73"/>
      <c r="B9" s="3">
        <v>2025</v>
      </c>
      <c r="C9" s="3">
        <v>3.3</v>
      </c>
      <c r="E9" s="3" t="s">
        <v>93</v>
      </c>
      <c r="F9" s="3"/>
      <c r="G9" s="3">
        <v>7</v>
      </c>
    </row>
    <row r="10" spans="1:11" x14ac:dyDescent="0.2">
      <c r="A10" s="47" t="s">
        <v>34</v>
      </c>
      <c r="B10" s="47"/>
      <c r="C10" s="47"/>
      <c r="E10" s="47" t="s">
        <v>34</v>
      </c>
      <c r="F10" s="47"/>
      <c r="G10" s="47"/>
    </row>
    <row r="18" spans="2:6" x14ac:dyDescent="0.2">
      <c r="B18" s="20"/>
      <c r="E18" s="20"/>
      <c r="F18" s="20"/>
    </row>
    <row r="24" spans="2:6" x14ac:dyDescent="0.2">
      <c r="D24" s="1"/>
      <c r="E24" s="1"/>
      <c r="F24" s="1"/>
    </row>
    <row r="25" spans="2:6" x14ac:dyDescent="0.2">
      <c r="D25" s="1"/>
      <c r="E25" s="1"/>
      <c r="F25" s="1"/>
    </row>
  </sheetData>
  <mergeCells count="8">
    <mergeCell ref="A3:C3"/>
    <mergeCell ref="E3:G3"/>
    <mergeCell ref="A10:C10"/>
    <mergeCell ref="E10:G10"/>
    <mergeCell ref="I3:K3"/>
    <mergeCell ref="I4:I6"/>
    <mergeCell ref="I7:K7"/>
    <mergeCell ref="A8:A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083A-5843-4844-98E9-4CAE94CBBE52}">
  <dimension ref="A2:H7"/>
  <sheetViews>
    <sheetView workbookViewId="0">
      <selection activeCell="J16" sqref="J16"/>
    </sheetView>
  </sheetViews>
  <sheetFormatPr baseColWidth="10" defaultRowHeight="16" x14ac:dyDescent="0.2"/>
  <cols>
    <col min="1" max="1" width="10.83203125" style="13"/>
    <col min="2" max="2" width="23.1640625" style="13" bestFit="1" customWidth="1"/>
    <col min="3" max="4" width="10.83203125" style="13"/>
    <col min="5" max="5" width="20" style="13" bestFit="1" customWidth="1"/>
    <col min="6" max="7" width="10.83203125" style="13"/>
    <col min="8" max="8" width="13" style="13" bestFit="1" customWidth="1"/>
    <col min="9" max="16384" width="10.83203125" style="13"/>
  </cols>
  <sheetData>
    <row r="2" spans="1:8" x14ac:dyDescent="0.2">
      <c r="A2" s="14" t="s">
        <v>36</v>
      </c>
    </row>
    <row r="3" spans="1:8" x14ac:dyDescent="0.2">
      <c r="A3" s="17"/>
      <c r="B3" s="17" t="s">
        <v>147</v>
      </c>
      <c r="D3" s="17"/>
      <c r="E3" s="17" t="s">
        <v>148</v>
      </c>
      <c r="G3" s="17"/>
      <c r="H3" s="17" t="s">
        <v>149</v>
      </c>
    </row>
    <row r="4" spans="1:8" x14ac:dyDescent="0.2">
      <c r="A4" s="3" t="s">
        <v>82</v>
      </c>
      <c r="B4" s="3">
        <v>40.4</v>
      </c>
      <c r="D4" s="3" t="s">
        <v>82</v>
      </c>
      <c r="E4" s="3">
        <v>14</v>
      </c>
      <c r="G4" s="3" t="s">
        <v>82</v>
      </c>
      <c r="H4" s="3">
        <v>1430</v>
      </c>
    </row>
    <row r="5" spans="1:8" x14ac:dyDescent="0.2">
      <c r="A5" s="3" t="s">
        <v>98</v>
      </c>
      <c r="B5" s="3">
        <v>64.599999999999994</v>
      </c>
      <c r="D5" s="3" t="s">
        <v>98</v>
      </c>
      <c r="E5" s="3">
        <v>19</v>
      </c>
      <c r="G5" s="3" t="s">
        <v>65</v>
      </c>
      <c r="H5" s="3">
        <v>1700</v>
      </c>
    </row>
    <row r="7" spans="1:8" x14ac:dyDescent="0.2">
      <c r="A7" s="11" t="s">
        <v>35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A8AC-0686-B049-A5CB-B0DDF3936CD1}">
  <dimension ref="A6:K32"/>
  <sheetViews>
    <sheetView topLeftCell="A5" workbookViewId="0">
      <selection activeCell="J24" sqref="J24"/>
    </sheetView>
  </sheetViews>
  <sheetFormatPr baseColWidth="10" defaultRowHeight="16" x14ac:dyDescent="0.2"/>
  <cols>
    <col min="1" max="1" width="15.83203125" style="13" customWidth="1"/>
    <col min="2" max="2" width="29.83203125" style="13" bestFit="1" customWidth="1"/>
    <col min="3" max="8" width="10.83203125" style="13"/>
    <col min="9" max="9" width="13.6640625" style="13" customWidth="1"/>
    <col min="10" max="10" width="12.33203125" style="13" customWidth="1"/>
    <col min="11" max="11" width="12.1640625" style="13" customWidth="1"/>
    <col min="12" max="16384" width="10.83203125" style="13"/>
  </cols>
  <sheetData>
    <row r="6" spans="1:10" x14ac:dyDescent="0.2">
      <c r="A6" s="14" t="s">
        <v>37</v>
      </c>
    </row>
    <row r="8" spans="1:10" x14ac:dyDescent="0.2">
      <c r="A8" s="17"/>
      <c r="B8" s="17" t="s">
        <v>110</v>
      </c>
      <c r="I8" s="17" t="s">
        <v>118</v>
      </c>
      <c r="J8" s="17" t="s">
        <v>119</v>
      </c>
    </row>
    <row r="9" spans="1:10" x14ac:dyDescent="0.2">
      <c r="A9" s="3" t="s">
        <v>111</v>
      </c>
      <c r="B9" s="3">
        <v>66</v>
      </c>
      <c r="I9" s="3" t="s">
        <v>120</v>
      </c>
      <c r="J9" s="3">
        <v>39</v>
      </c>
    </row>
    <row r="10" spans="1:10" x14ac:dyDescent="0.2">
      <c r="A10" s="3" t="s">
        <v>112</v>
      </c>
      <c r="B10" s="3">
        <v>240</v>
      </c>
      <c r="I10" s="3" t="s">
        <v>121</v>
      </c>
      <c r="J10" s="3">
        <v>14</v>
      </c>
    </row>
    <row r="11" spans="1:10" x14ac:dyDescent="0.2">
      <c r="A11" s="3" t="s">
        <v>113</v>
      </c>
      <c r="B11" s="3">
        <v>890</v>
      </c>
      <c r="I11" s="3" t="s">
        <v>122</v>
      </c>
      <c r="J11" s="3">
        <v>9</v>
      </c>
    </row>
    <row r="12" spans="1:10" x14ac:dyDescent="0.2">
      <c r="I12" s="3" t="s">
        <v>123</v>
      </c>
      <c r="J12" s="3">
        <v>7</v>
      </c>
    </row>
    <row r="13" spans="1:10" x14ac:dyDescent="0.2">
      <c r="I13" s="3" t="s">
        <v>124</v>
      </c>
      <c r="J13" s="3">
        <v>6</v>
      </c>
    </row>
    <row r="14" spans="1:10" x14ac:dyDescent="0.2">
      <c r="I14" s="3" t="s">
        <v>125</v>
      </c>
      <c r="J14" s="3">
        <v>5</v>
      </c>
    </row>
    <row r="15" spans="1:10" x14ac:dyDescent="0.2">
      <c r="I15" s="3" t="s">
        <v>126</v>
      </c>
      <c r="J15" s="3">
        <v>5</v>
      </c>
    </row>
    <row r="16" spans="1:10" x14ac:dyDescent="0.2">
      <c r="I16" s="3" t="s">
        <v>51</v>
      </c>
      <c r="J16" s="3">
        <v>15</v>
      </c>
    </row>
    <row r="19" spans="1:11" x14ac:dyDescent="0.2">
      <c r="A19" s="17" t="s">
        <v>114</v>
      </c>
      <c r="B19" s="17" t="s">
        <v>115</v>
      </c>
    </row>
    <row r="20" spans="1:11" x14ac:dyDescent="0.2">
      <c r="A20" s="3" t="s">
        <v>111</v>
      </c>
      <c r="B20" s="3">
        <v>606</v>
      </c>
    </row>
    <row r="21" spans="1:11" x14ac:dyDescent="0.2">
      <c r="A21" s="3" t="s">
        <v>116</v>
      </c>
      <c r="B21" s="3">
        <v>670</v>
      </c>
    </row>
    <row r="22" spans="1:11" x14ac:dyDescent="0.2">
      <c r="A22" s="3" t="s">
        <v>112</v>
      </c>
      <c r="B22" s="3">
        <v>758</v>
      </c>
    </row>
    <row r="23" spans="1:11" x14ac:dyDescent="0.2">
      <c r="A23" s="3" t="s">
        <v>117</v>
      </c>
      <c r="B23" s="3">
        <v>860</v>
      </c>
    </row>
    <row r="24" spans="1:11" x14ac:dyDescent="0.2">
      <c r="A24" s="3" t="s">
        <v>113</v>
      </c>
      <c r="B24" s="3">
        <v>990</v>
      </c>
      <c r="I24" s="17" t="s">
        <v>127</v>
      </c>
      <c r="J24" s="17" t="s">
        <v>111</v>
      </c>
      <c r="K24" s="17" t="s">
        <v>113</v>
      </c>
    </row>
    <row r="25" spans="1:11" x14ac:dyDescent="0.2">
      <c r="I25" s="3" t="s">
        <v>128</v>
      </c>
      <c r="J25" s="39">
        <v>0</v>
      </c>
      <c r="K25" s="39">
        <v>0.3</v>
      </c>
    </row>
    <row r="26" spans="1:11" x14ac:dyDescent="0.2">
      <c r="I26" s="3" t="s">
        <v>129</v>
      </c>
      <c r="J26" s="39">
        <v>0.96</v>
      </c>
      <c r="K26" s="39">
        <v>0.63</v>
      </c>
    </row>
    <row r="27" spans="1:11" x14ac:dyDescent="0.2">
      <c r="I27" s="3" t="s">
        <v>130</v>
      </c>
      <c r="J27" s="39">
        <v>0.04</v>
      </c>
      <c r="K27" s="39">
        <v>7.0000000000000007E-2</v>
      </c>
    </row>
    <row r="29" spans="1:11" x14ac:dyDescent="0.2">
      <c r="A29" s="11" t="s">
        <v>35</v>
      </c>
    </row>
    <row r="30" spans="1:11" x14ac:dyDescent="0.2">
      <c r="J30"/>
      <c r="K30"/>
    </row>
    <row r="31" spans="1:11" x14ac:dyDescent="0.2">
      <c r="J31"/>
      <c r="K31"/>
    </row>
    <row r="32" spans="1:11" x14ac:dyDescent="0.2">
      <c r="J32"/>
      <c r="K3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3188-8B64-A44B-8024-DDD0DB119A7D}">
  <dimension ref="A2:C19"/>
  <sheetViews>
    <sheetView workbookViewId="0">
      <selection activeCell="A2" sqref="A2:C2"/>
    </sheetView>
  </sheetViews>
  <sheetFormatPr baseColWidth="10" defaultRowHeight="16" x14ac:dyDescent="0.2"/>
  <cols>
    <col min="2" max="2" width="22.1640625" customWidth="1"/>
    <col min="3" max="3" width="19.1640625" customWidth="1"/>
  </cols>
  <sheetData>
    <row r="2" spans="1:3" ht="38" customHeight="1" x14ac:dyDescent="0.2">
      <c r="A2" s="74" t="s">
        <v>38</v>
      </c>
      <c r="B2" s="74"/>
      <c r="C2" s="74"/>
    </row>
    <row r="3" spans="1:3" ht="68" x14ac:dyDescent="0.2">
      <c r="A3" s="3"/>
      <c r="B3" s="8" t="s">
        <v>136</v>
      </c>
      <c r="C3" s="8" t="s">
        <v>135</v>
      </c>
    </row>
    <row r="4" spans="1:3" x14ac:dyDescent="0.2">
      <c r="A4" s="3" t="s">
        <v>99</v>
      </c>
      <c r="B4" s="5">
        <v>13.893222220291193</v>
      </c>
      <c r="C4" s="5">
        <v>15.902815337509427</v>
      </c>
    </row>
    <row r="5" spans="1:3" x14ac:dyDescent="0.2">
      <c r="A5" s="3" t="s">
        <v>108</v>
      </c>
      <c r="B5" s="5">
        <v>14.650134190560165</v>
      </c>
      <c r="C5" s="5">
        <v>14.73261754910617</v>
      </c>
    </row>
    <row r="6" spans="1:3" x14ac:dyDescent="0.2">
      <c r="A6" s="3" t="s">
        <v>109</v>
      </c>
      <c r="B6" s="5">
        <v>14.164280487432329</v>
      </c>
      <c r="C6" s="5">
        <v>12.608940436651128</v>
      </c>
    </row>
    <row r="7" spans="1:3" x14ac:dyDescent="0.2">
      <c r="A7" s="3" t="s">
        <v>78</v>
      </c>
      <c r="B7" s="5">
        <v>15.131266757230907</v>
      </c>
      <c r="C7" s="5">
        <v>12.136121401492728</v>
      </c>
    </row>
    <row r="8" spans="1:3" x14ac:dyDescent="0.2">
      <c r="A8" s="3" t="s">
        <v>79</v>
      </c>
      <c r="B8" s="5">
        <v>13.175994805782317</v>
      </c>
      <c r="C8" s="5">
        <v>9.5673217171389862</v>
      </c>
    </row>
    <row r="9" spans="1:3" x14ac:dyDescent="0.2">
      <c r="A9" s="3" t="s">
        <v>80</v>
      </c>
      <c r="B9" s="5">
        <v>15.94573218027776</v>
      </c>
      <c r="C9" s="5">
        <v>10.359976016842479</v>
      </c>
    </row>
    <row r="10" spans="1:3" x14ac:dyDescent="0.2">
      <c r="A10" s="3" t="s">
        <v>81</v>
      </c>
      <c r="B10" s="5">
        <v>19.442262608454669</v>
      </c>
      <c r="C10" s="5">
        <v>11.376368881308419</v>
      </c>
    </row>
    <row r="11" spans="1:3" x14ac:dyDescent="0.2">
      <c r="A11" s="3" t="s">
        <v>82</v>
      </c>
      <c r="B11" s="5">
        <v>23.09463157915194</v>
      </c>
      <c r="C11" s="5">
        <v>12.219596154540763</v>
      </c>
    </row>
    <row r="12" spans="1:3" x14ac:dyDescent="0.2">
      <c r="A12" s="3" t="s">
        <v>83</v>
      </c>
      <c r="B12" s="5">
        <v>22.521669130146098</v>
      </c>
      <c r="C12" s="5">
        <v>11.202808018937416</v>
      </c>
    </row>
    <row r="13" spans="1:3" x14ac:dyDescent="0.2">
      <c r="A13" s="3" t="s">
        <v>84</v>
      </c>
      <c r="B13" s="5">
        <v>21.3544997286</v>
      </c>
      <c r="C13" s="5">
        <v>10.755714950629978</v>
      </c>
    </row>
    <row r="14" spans="1:3" x14ac:dyDescent="0.2">
      <c r="A14" s="3" t="s">
        <v>85</v>
      </c>
      <c r="B14" s="5">
        <v>29.683023889899999</v>
      </c>
      <c r="C14" s="5">
        <v>12.57893909456298</v>
      </c>
    </row>
    <row r="15" spans="1:3" x14ac:dyDescent="0.2">
      <c r="A15" s="3" t="s">
        <v>64</v>
      </c>
      <c r="B15" s="5">
        <v>36.148510000000002</v>
      </c>
      <c r="C15" s="5">
        <v>13.4</v>
      </c>
    </row>
    <row r="16" spans="1:3" x14ac:dyDescent="0.2">
      <c r="A16" s="3" t="s">
        <v>65</v>
      </c>
      <c r="B16" s="5">
        <v>38.445149999999998</v>
      </c>
      <c r="C16" s="5">
        <v>12.8</v>
      </c>
    </row>
    <row r="17" spans="1:3" x14ac:dyDescent="0.2">
      <c r="A17" s="23" t="s">
        <v>152</v>
      </c>
      <c r="B17" s="5"/>
      <c r="C17" s="5"/>
    </row>
    <row r="18" spans="1:3" x14ac:dyDescent="0.2">
      <c r="A18" s="23" t="s">
        <v>154</v>
      </c>
      <c r="B18" s="3"/>
      <c r="C18" s="3"/>
    </row>
    <row r="19" spans="1:3" ht="32" customHeight="1" x14ac:dyDescent="0.2">
      <c r="A19" s="63" t="s">
        <v>153</v>
      </c>
      <c r="B19" s="63"/>
      <c r="C19" s="63"/>
    </row>
  </sheetData>
  <mergeCells count="2">
    <mergeCell ref="A2:C2"/>
    <mergeCell ref="A19:C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46B5-B961-3F45-B9C6-74AAD6F179A2}">
  <dimension ref="A3:M31"/>
  <sheetViews>
    <sheetView tabSelected="1" workbookViewId="0">
      <selection activeCell="I28" sqref="I28"/>
    </sheetView>
  </sheetViews>
  <sheetFormatPr baseColWidth="10" defaultRowHeight="16" x14ac:dyDescent="0.2"/>
  <cols>
    <col min="2" max="2" width="7" customWidth="1"/>
    <col min="3" max="3" width="16.6640625" customWidth="1"/>
  </cols>
  <sheetData>
    <row r="3" spans="1:4" ht="36" customHeight="1" x14ac:dyDescent="0.2">
      <c r="A3" s="48" t="s">
        <v>39</v>
      </c>
      <c r="B3" s="48"/>
      <c r="C3" s="48"/>
      <c r="D3" s="48"/>
    </row>
    <row r="4" spans="1:4" ht="54" customHeight="1" x14ac:dyDescent="0.2">
      <c r="A4" s="17"/>
      <c r="B4" s="17"/>
      <c r="C4" s="8" t="s">
        <v>151</v>
      </c>
      <c r="D4" s="17"/>
    </row>
    <row r="5" spans="1:4" x14ac:dyDescent="0.2">
      <c r="A5" s="49" t="s">
        <v>83</v>
      </c>
      <c r="B5" s="3" t="s">
        <v>131</v>
      </c>
      <c r="C5" s="5">
        <v>92.763999999999996</v>
      </c>
      <c r="D5" s="3"/>
    </row>
    <row r="6" spans="1:4" x14ac:dyDescent="0.2">
      <c r="A6" s="50"/>
      <c r="B6" s="3" t="s">
        <v>132</v>
      </c>
      <c r="C6" s="5">
        <v>81.88</v>
      </c>
      <c r="D6" s="3"/>
    </row>
    <row r="7" spans="1:4" x14ac:dyDescent="0.2">
      <c r="A7" s="50"/>
      <c r="B7" s="3" t="s">
        <v>133</v>
      </c>
      <c r="C7" s="5">
        <v>80.25</v>
      </c>
      <c r="D7" s="3"/>
    </row>
    <row r="8" spans="1:4" x14ac:dyDescent="0.2">
      <c r="A8" s="51"/>
      <c r="B8" s="3" t="s">
        <v>134</v>
      </c>
      <c r="C8" s="5">
        <v>69.555000000000007</v>
      </c>
      <c r="D8" s="3"/>
    </row>
    <row r="9" spans="1:4" x14ac:dyDescent="0.2">
      <c r="A9" s="49" t="s">
        <v>84</v>
      </c>
      <c r="B9" s="3" t="s">
        <v>131</v>
      </c>
      <c r="C9" s="5">
        <v>19.038</v>
      </c>
      <c r="D9" s="3"/>
    </row>
    <row r="10" spans="1:4" x14ac:dyDescent="0.2">
      <c r="A10" s="50"/>
      <c r="B10" s="3" t="s">
        <v>132</v>
      </c>
      <c r="C10" s="5">
        <v>35.131999999999998</v>
      </c>
      <c r="D10" s="3"/>
    </row>
    <row r="11" spans="1:4" x14ac:dyDescent="0.2">
      <c r="A11" s="50"/>
      <c r="B11" s="3" t="s">
        <v>133</v>
      </c>
      <c r="C11" s="5">
        <v>58.914000000000001</v>
      </c>
      <c r="D11" s="3"/>
    </row>
    <row r="12" spans="1:4" x14ac:dyDescent="0.2">
      <c r="A12" s="51"/>
      <c r="B12" s="3" t="s">
        <v>134</v>
      </c>
      <c r="C12" s="5">
        <v>66.176000000000002</v>
      </c>
      <c r="D12" s="3"/>
    </row>
    <row r="13" spans="1:4" x14ac:dyDescent="0.2">
      <c r="A13" s="49" t="s">
        <v>85</v>
      </c>
      <c r="B13" s="3" t="s">
        <v>131</v>
      </c>
      <c r="C13" s="5">
        <v>15.968</v>
      </c>
      <c r="D13" s="5">
        <f>AVERAGE(C13:C24)</f>
        <v>81.648083333333332</v>
      </c>
    </row>
    <row r="14" spans="1:4" x14ac:dyDescent="0.2">
      <c r="A14" s="50"/>
      <c r="B14" s="3" t="s">
        <v>132</v>
      </c>
      <c r="C14" s="5">
        <v>55.906999999999996</v>
      </c>
      <c r="D14" s="5">
        <f>D13</f>
        <v>81.648083333333332</v>
      </c>
    </row>
    <row r="15" spans="1:4" x14ac:dyDescent="0.2">
      <c r="A15" s="50"/>
      <c r="B15" s="3" t="s">
        <v>133</v>
      </c>
      <c r="C15" s="5">
        <v>67.885000000000005</v>
      </c>
      <c r="D15" s="5">
        <f t="shared" ref="D15:D24" si="0">D14</f>
        <v>81.648083333333332</v>
      </c>
    </row>
    <row r="16" spans="1:4" x14ac:dyDescent="0.2">
      <c r="A16" s="51"/>
      <c r="B16" s="3" t="s">
        <v>134</v>
      </c>
      <c r="C16" s="5">
        <v>70.263000000000005</v>
      </c>
      <c r="D16" s="5">
        <f t="shared" si="0"/>
        <v>81.648083333333332</v>
      </c>
    </row>
    <row r="17" spans="1:13" x14ac:dyDescent="0.2">
      <c r="A17" s="49" t="s">
        <v>64</v>
      </c>
      <c r="B17" s="3" t="s">
        <v>131</v>
      </c>
      <c r="C17" s="5">
        <v>74.33</v>
      </c>
      <c r="D17" s="5">
        <f t="shared" si="0"/>
        <v>81.648083333333332</v>
      </c>
    </row>
    <row r="18" spans="1:13" x14ac:dyDescent="0.2">
      <c r="A18" s="50"/>
      <c r="B18" s="3" t="s">
        <v>132</v>
      </c>
      <c r="C18" s="5">
        <v>83.22</v>
      </c>
      <c r="D18" s="5">
        <f t="shared" si="0"/>
        <v>81.648083333333332</v>
      </c>
    </row>
    <row r="19" spans="1:13" x14ac:dyDescent="0.2">
      <c r="A19" s="50"/>
      <c r="B19" s="3" t="s">
        <v>133</v>
      </c>
      <c r="C19" s="5">
        <v>80.772000000000006</v>
      </c>
      <c r="D19" s="5">
        <f t="shared" si="0"/>
        <v>81.648083333333332</v>
      </c>
    </row>
    <row r="20" spans="1:13" x14ac:dyDescent="0.2">
      <c r="A20" s="51"/>
      <c r="B20" s="3" t="s">
        <v>134</v>
      </c>
      <c r="C20" s="5">
        <v>85.84</v>
      </c>
      <c r="D20" s="5">
        <f t="shared" si="0"/>
        <v>81.648083333333332</v>
      </c>
      <c r="J20" s="45"/>
    </row>
    <row r="21" spans="1:13" x14ac:dyDescent="0.2">
      <c r="A21" s="49" t="s">
        <v>65</v>
      </c>
      <c r="B21" s="3" t="s">
        <v>131</v>
      </c>
      <c r="C21" s="5">
        <v>80.25</v>
      </c>
      <c r="D21" s="5">
        <f t="shared" si="0"/>
        <v>81.648083333333332</v>
      </c>
    </row>
    <row r="22" spans="1:13" x14ac:dyDescent="0.2">
      <c r="A22" s="50"/>
      <c r="B22" s="3" t="s">
        <v>132</v>
      </c>
      <c r="C22" s="5">
        <v>101.22</v>
      </c>
      <c r="D22" s="5">
        <f t="shared" si="0"/>
        <v>81.648083333333332</v>
      </c>
    </row>
    <row r="23" spans="1:13" x14ac:dyDescent="0.2">
      <c r="A23" s="50"/>
      <c r="B23" s="3" t="s">
        <v>133</v>
      </c>
      <c r="C23" s="5">
        <v>143.47999999999999</v>
      </c>
      <c r="D23" s="5">
        <f t="shared" si="0"/>
        <v>81.648083333333332</v>
      </c>
      <c r="J23" s="44"/>
    </row>
    <row r="24" spans="1:13" x14ac:dyDescent="0.2">
      <c r="A24" s="51"/>
      <c r="B24" s="3" t="s">
        <v>134</v>
      </c>
      <c r="C24" s="5">
        <v>120.642</v>
      </c>
      <c r="D24" s="5">
        <f t="shared" si="0"/>
        <v>81.648083333333332</v>
      </c>
    </row>
    <row r="25" spans="1:13" x14ac:dyDescent="0.2">
      <c r="A25" s="49" t="s">
        <v>66</v>
      </c>
      <c r="B25" s="3" t="s">
        <v>131</v>
      </c>
      <c r="C25" s="41">
        <v>113.768</v>
      </c>
      <c r="D25" s="35">
        <v>101.27766666666668</v>
      </c>
      <c r="M25" s="45"/>
    </row>
    <row r="26" spans="1:13" x14ac:dyDescent="0.2">
      <c r="A26" s="50"/>
      <c r="B26" s="3" t="s">
        <v>132</v>
      </c>
      <c r="C26" s="5">
        <v>96.543999999999997</v>
      </c>
      <c r="D26" s="35">
        <v>101.27766666666668</v>
      </c>
      <c r="J26" s="45"/>
    </row>
    <row r="27" spans="1:13" x14ac:dyDescent="0.2">
      <c r="A27" s="50"/>
      <c r="B27" s="3" t="s">
        <v>133</v>
      </c>
      <c r="C27" s="5">
        <v>106.038</v>
      </c>
      <c r="D27" s="35">
        <v>101.27766666666668</v>
      </c>
    </row>
    <row r="28" spans="1:13" x14ac:dyDescent="0.2">
      <c r="A28" s="51"/>
      <c r="B28" s="3" t="s">
        <v>134</v>
      </c>
      <c r="C28" s="41">
        <v>98.094999999999999</v>
      </c>
      <c r="D28" s="35">
        <v>101.27766666666668</v>
      </c>
    </row>
    <row r="29" spans="1:13" x14ac:dyDescent="0.2">
      <c r="A29" s="49" t="s">
        <v>97</v>
      </c>
      <c r="B29" s="3" t="s">
        <v>131</v>
      </c>
      <c r="C29" s="5">
        <v>97.674000000000007</v>
      </c>
      <c r="D29" s="35">
        <v>101.27766666666668</v>
      </c>
      <c r="J29" s="46"/>
    </row>
    <row r="30" spans="1:13" x14ac:dyDescent="0.2">
      <c r="A30" s="51"/>
      <c r="B30" s="3" t="s">
        <v>132</v>
      </c>
      <c r="C30" s="5">
        <v>95.546999999999997</v>
      </c>
      <c r="D30" s="35">
        <v>101.27766666666668</v>
      </c>
    </row>
    <row r="31" spans="1:13" x14ac:dyDescent="0.2">
      <c r="A31" s="47" t="s">
        <v>150</v>
      </c>
      <c r="B31" s="47"/>
      <c r="C31" s="47"/>
      <c r="D31" s="47"/>
    </row>
  </sheetData>
  <mergeCells count="9">
    <mergeCell ref="A31:D31"/>
    <mergeCell ref="A3:D3"/>
    <mergeCell ref="A5:A8"/>
    <mergeCell ref="A9:A12"/>
    <mergeCell ref="A13:A16"/>
    <mergeCell ref="A17:A20"/>
    <mergeCell ref="A21:A24"/>
    <mergeCell ref="A25:A28"/>
    <mergeCell ref="A29:A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633B-18E2-D64F-8D48-9D24B55E8E34}">
  <dimension ref="A2:D13"/>
  <sheetViews>
    <sheetView workbookViewId="0">
      <selection activeCell="A11" sqref="A11:D13"/>
    </sheetView>
  </sheetViews>
  <sheetFormatPr baseColWidth="10" defaultRowHeight="16" x14ac:dyDescent="0.2"/>
  <cols>
    <col min="4" max="4" width="14" customWidth="1"/>
  </cols>
  <sheetData>
    <row r="2" spans="1:4" x14ac:dyDescent="0.2">
      <c r="A2" s="48" t="s">
        <v>11</v>
      </c>
      <c r="B2" s="48"/>
      <c r="C2" s="48"/>
      <c r="D2" s="48"/>
    </row>
    <row r="3" spans="1:4" ht="42" customHeight="1" x14ac:dyDescent="0.2">
      <c r="A3" s="48"/>
      <c r="B3" s="48"/>
      <c r="C3" s="48"/>
      <c r="D3" s="48"/>
    </row>
    <row r="4" spans="1:4" ht="51" x14ac:dyDescent="0.2">
      <c r="A4" s="17"/>
      <c r="B4" s="17">
        <v>2024</v>
      </c>
      <c r="C4" s="17" t="s">
        <v>40</v>
      </c>
      <c r="D4" s="8" t="s">
        <v>41</v>
      </c>
    </row>
    <row r="5" spans="1:4" x14ac:dyDescent="0.2">
      <c r="A5" s="3" t="s">
        <v>4</v>
      </c>
      <c r="B5" s="5">
        <v>7.2</v>
      </c>
      <c r="C5" s="5">
        <v>7.5691578306184741</v>
      </c>
      <c r="D5" s="5">
        <f>B5-C5</f>
        <v>-0.36915783061847396</v>
      </c>
    </row>
    <row r="6" spans="1:4" x14ac:dyDescent="0.2">
      <c r="A6" s="3" t="s">
        <v>3</v>
      </c>
      <c r="B6" s="5">
        <v>1.4269586316332692</v>
      </c>
      <c r="C6" s="5">
        <v>2.0821034894746502</v>
      </c>
      <c r="D6" s="5">
        <v>-0.65514485784138099</v>
      </c>
    </row>
    <row r="7" spans="1:4" ht="34" x14ac:dyDescent="0.2">
      <c r="A7" s="7" t="s">
        <v>42</v>
      </c>
      <c r="B7" s="5">
        <v>1.4821036461071628</v>
      </c>
      <c r="C7" s="5">
        <v>2.17069500238415</v>
      </c>
      <c r="D7" s="5">
        <v>-0.6885913562769872</v>
      </c>
    </row>
    <row r="8" spans="1:4" x14ac:dyDescent="0.2">
      <c r="A8" s="3" t="s">
        <v>5</v>
      </c>
      <c r="B8" s="5">
        <v>2.0052079189651693</v>
      </c>
      <c r="C8" s="5">
        <v>2.8066601166922593</v>
      </c>
      <c r="D8" s="5">
        <v>-0.80145219772709009</v>
      </c>
    </row>
    <row r="9" spans="1:4" x14ac:dyDescent="0.2">
      <c r="A9" s="3" t="s">
        <v>7</v>
      </c>
      <c r="B9" s="5">
        <v>2.6240826644254867E-3</v>
      </c>
      <c r="C9" s="5">
        <v>1.3436751030061516</v>
      </c>
      <c r="D9" s="5">
        <v>-1.3410510203417261</v>
      </c>
    </row>
    <row r="10" spans="1:4" x14ac:dyDescent="0.2">
      <c r="A10" s="3" t="s">
        <v>2</v>
      </c>
      <c r="B10" s="5">
        <v>4.9558045265748518</v>
      </c>
      <c r="C10" s="5">
        <v>8.0299901447956241</v>
      </c>
      <c r="D10" s="5">
        <v>-3.0741856182207723</v>
      </c>
    </row>
    <row r="11" spans="1:4" x14ac:dyDescent="0.2">
      <c r="A11" s="52" t="s">
        <v>8</v>
      </c>
      <c r="B11" s="52"/>
      <c r="C11" s="52"/>
      <c r="D11" s="52"/>
    </row>
    <row r="12" spans="1:4" x14ac:dyDescent="0.2">
      <c r="A12" s="23" t="s">
        <v>9</v>
      </c>
      <c r="B12" s="2"/>
      <c r="C12" s="2"/>
      <c r="D12" s="2"/>
    </row>
    <row r="13" spans="1:4" ht="28" customHeight="1" x14ac:dyDescent="0.2">
      <c r="A13" s="53" t="s">
        <v>137</v>
      </c>
      <c r="B13" s="53"/>
      <c r="C13" s="53"/>
      <c r="D13" s="53"/>
    </row>
  </sheetData>
  <mergeCells count="3">
    <mergeCell ref="A2:D3"/>
    <mergeCell ref="A11:D11"/>
    <mergeCell ref="A13:D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8ECA-8494-E449-9341-8E26EA363145}">
  <dimension ref="A2:D21"/>
  <sheetViews>
    <sheetView workbookViewId="0">
      <selection activeCell="E23" sqref="E23"/>
    </sheetView>
  </sheetViews>
  <sheetFormatPr baseColWidth="10" defaultRowHeight="16" x14ac:dyDescent="0.2"/>
  <cols>
    <col min="1" max="1" width="17.6640625" style="13" customWidth="1"/>
    <col min="2" max="16384" width="10.83203125" style="13"/>
  </cols>
  <sheetData>
    <row r="2" spans="1:4" x14ac:dyDescent="0.2">
      <c r="A2" s="54" t="s">
        <v>12</v>
      </c>
      <c r="B2" s="54"/>
      <c r="C2" s="54"/>
      <c r="D2" s="54"/>
    </row>
    <row r="3" spans="1:4" x14ac:dyDescent="0.2">
      <c r="A3" s="54"/>
      <c r="B3" s="54"/>
      <c r="C3" s="54"/>
      <c r="D3" s="54"/>
    </row>
    <row r="4" spans="1:4" ht="85" x14ac:dyDescent="0.2">
      <c r="A4" s="8"/>
      <c r="B4" s="25" t="s">
        <v>0</v>
      </c>
      <c r="C4" s="25">
        <v>2024</v>
      </c>
      <c r="D4" s="25" t="s">
        <v>43</v>
      </c>
    </row>
    <row r="5" spans="1:4" x14ac:dyDescent="0.2">
      <c r="A5" s="3" t="s">
        <v>3</v>
      </c>
      <c r="B5" s="5">
        <v>23.612430779957815</v>
      </c>
      <c r="C5" s="5">
        <v>28.844685814461613</v>
      </c>
      <c r="D5" s="5">
        <v>5.2322550345037975</v>
      </c>
    </row>
    <row r="6" spans="1:4" x14ac:dyDescent="0.2">
      <c r="A6" s="3" t="s">
        <v>4</v>
      </c>
      <c r="B6" s="5">
        <v>11.611366047513149</v>
      </c>
      <c r="C6" s="5">
        <v>14.607746329486126</v>
      </c>
      <c r="D6" s="5">
        <v>2.9963802819729768</v>
      </c>
    </row>
    <row r="7" spans="1:4" x14ac:dyDescent="0.2">
      <c r="A7" s="3" t="s">
        <v>44</v>
      </c>
      <c r="B7" s="5">
        <v>26.393743389849703</v>
      </c>
      <c r="C7" s="5">
        <v>27.79803996540031</v>
      </c>
      <c r="D7" s="5">
        <v>1.4042965755506067</v>
      </c>
    </row>
    <row r="8" spans="1:4" x14ac:dyDescent="0.2">
      <c r="A8" s="3" t="s">
        <v>5</v>
      </c>
      <c r="B8" s="5">
        <v>13.446660536257122</v>
      </c>
      <c r="C8" s="5">
        <v>14.072099420045911</v>
      </c>
      <c r="D8" s="5">
        <v>0.62543888378878876</v>
      </c>
    </row>
    <row r="9" spans="1:4" x14ac:dyDescent="0.2">
      <c r="A9" s="3" t="s">
        <v>7</v>
      </c>
      <c r="B9" s="5">
        <v>6.966126047105905</v>
      </c>
      <c r="C9" s="5">
        <v>6.8310245472914239</v>
      </c>
      <c r="D9" s="5">
        <v>-0.13510149981448105</v>
      </c>
    </row>
    <row r="10" spans="1:4" x14ac:dyDescent="0.2">
      <c r="A10" s="3" t="s">
        <v>2</v>
      </c>
      <c r="B10" s="5">
        <v>5.4888445216601207</v>
      </c>
      <c r="C10" s="5">
        <v>5.3187601912620019</v>
      </c>
      <c r="D10" s="5">
        <v>-0.17008433039811877</v>
      </c>
    </row>
    <row r="11" spans="1:4" x14ac:dyDescent="0.2">
      <c r="A11" s="52" t="s">
        <v>8</v>
      </c>
      <c r="B11" s="52"/>
      <c r="C11" s="52"/>
      <c r="D11" s="52"/>
    </row>
    <row r="12" spans="1:4" ht="35" customHeight="1" x14ac:dyDescent="0.2">
      <c r="A12" s="55" t="s">
        <v>138</v>
      </c>
      <c r="B12" s="56"/>
      <c r="C12" s="56"/>
      <c r="D12" s="57"/>
    </row>
    <row r="13" spans="1:4" x14ac:dyDescent="0.2">
      <c r="A13" s="53" t="s">
        <v>137</v>
      </c>
      <c r="B13" s="53"/>
      <c r="C13" s="53"/>
      <c r="D13" s="53"/>
    </row>
    <row r="19" spans="1:1" x14ac:dyDescent="0.2">
      <c r="A19" s="10"/>
    </row>
    <row r="20" spans="1:1" x14ac:dyDescent="0.2">
      <c r="A20" s="10"/>
    </row>
    <row r="21" spans="1:1" x14ac:dyDescent="0.2">
      <c r="A21" s="11"/>
    </row>
  </sheetData>
  <mergeCells count="4">
    <mergeCell ref="A2:D3"/>
    <mergeCell ref="A11:D11"/>
    <mergeCell ref="A13:D13"/>
    <mergeCell ref="A12:D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AA0E-75DC-1747-8AB6-07F3C373D050}">
  <dimension ref="A2:J11"/>
  <sheetViews>
    <sheetView workbookViewId="0">
      <selection activeCell="C13" sqref="C13"/>
    </sheetView>
  </sheetViews>
  <sheetFormatPr baseColWidth="10" defaultRowHeight="16" x14ac:dyDescent="0.2"/>
  <cols>
    <col min="1" max="1" width="26.33203125" style="13" customWidth="1"/>
    <col min="2" max="2" width="13.33203125" style="13" customWidth="1"/>
    <col min="3" max="3" width="14.1640625" style="13" customWidth="1"/>
    <col min="4" max="16384" width="10.83203125" style="13"/>
  </cols>
  <sheetData>
    <row r="2" spans="1:10" x14ac:dyDescent="0.2">
      <c r="A2" s="54" t="s">
        <v>13</v>
      </c>
      <c r="B2" s="54"/>
      <c r="C2" s="54"/>
    </row>
    <row r="3" spans="1:10" x14ac:dyDescent="0.2">
      <c r="A3" s="54"/>
      <c r="B3" s="54"/>
      <c r="C3" s="54"/>
    </row>
    <row r="4" spans="1:10" x14ac:dyDescent="0.2">
      <c r="A4" s="27" t="s">
        <v>45</v>
      </c>
      <c r="B4" s="17" t="s">
        <v>46</v>
      </c>
      <c r="C4" s="17" t="s">
        <v>52</v>
      </c>
    </row>
    <row r="5" spans="1:10" x14ac:dyDescent="0.2">
      <c r="A5" s="26" t="s">
        <v>47</v>
      </c>
      <c r="B5" s="26">
        <v>0.26587181026351125</v>
      </c>
      <c r="C5" s="26">
        <v>0.4775041449432082</v>
      </c>
    </row>
    <row r="6" spans="1:10" x14ac:dyDescent="0.2">
      <c r="A6" s="26" t="s">
        <v>48</v>
      </c>
      <c r="B6" s="26">
        <v>0.17635371616226519</v>
      </c>
      <c r="C6" s="26">
        <v>0.21952200327691637</v>
      </c>
      <c r="E6" s="12" t="s">
        <v>14</v>
      </c>
      <c r="J6" s="12" t="s">
        <v>15</v>
      </c>
    </row>
    <row r="7" spans="1:10" x14ac:dyDescent="0.2">
      <c r="A7" s="26" t="s">
        <v>49</v>
      </c>
      <c r="B7" s="26">
        <v>0.21390226436373561</v>
      </c>
      <c r="C7" s="26">
        <v>0.10574736101842415</v>
      </c>
    </row>
    <row r="8" spans="1:10" x14ac:dyDescent="0.2">
      <c r="A8" s="26" t="s">
        <v>50</v>
      </c>
      <c r="B8" s="26">
        <v>0.10553607133420244</v>
      </c>
      <c r="C8" s="26">
        <v>8.0550412336665544E-2</v>
      </c>
    </row>
    <row r="9" spans="1:10" x14ac:dyDescent="0.2">
      <c r="A9" s="26" t="s">
        <v>51</v>
      </c>
      <c r="B9" s="26">
        <f>SUM(B10:B20)</f>
        <v>0</v>
      </c>
      <c r="C9" s="26">
        <v>0.11667607842478622</v>
      </c>
    </row>
    <row r="10" spans="1:10" x14ac:dyDescent="0.2">
      <c r="A10" s="58" t="s">
        <v>16</v>
      </c>
      <c r="B10" s="59"/>
      <c r="C10" s="60"/>
    </row>
    <row r="11" spans="1:10" ht="44" customHeight="1" x14ac:dyDescent="0.2"/>
  </sheetData>
  <mergeCells count="2">
    <mergeCell ref="A2:C3"/>
    <mergeCell ref="A10:C10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B91A-47B5-8740-999F-83AAF69763F8}">
  <dimension ref="A2:E9"/>
  <sheetViews>
    <sheetView workbookViewId="0">
      <selection activeCell="G13" sqref="G13"/>
    </sheetView>
  </sheetViews>
  <sheetFormatPr baseColWidth="10" defaultRowHeight="16" x14ac:dyDescent="0.2"/>
  <cols>
    <col min="1" max="1" width="14" customWidth="1"/>
    <col min="3" max="3" width="13" customWidth="1"/>
  </cols>
  <sheetData>
    <row r="2" spans="1:5" ht="33" customHeight="1" x14ac:dyDescent="0.2">
      <c r="A2" s="48" t="s">
        <v>156</v>
      </c>
      <c r="B2" s="48"/>
      <c r="C2" s="48"/>
      <c r="D2" s="48"/>
      <c r="E2" s="48"/>
    </row>
    <row r="3" spans="1:5" hidden="1" x14ac:dyDescent="0.2">
      <c r="A3" s="48"/>
      <c r="B3" s="48"/>
      <c r="C3" s="48"/>
      <c r="D3" s="48"/>
      <c r="E3" s="48"/>
    </row>
    <row r="4" spans="1:5" ht="90" x14ac:dyDescent="0.2">
      <c r="A4" s="28"/>
      <c r="B4" s="30" t="s">
        <v>53</v>
      </c>
      <c r="C4" s="30" t="s">
        <v>54</v>
      </c>
      <c r="D4" s="30" t="s">
        <v>55</v>
      </c>
      <c r="E4" s="30" t="s">
        <v>56</v>
      </c>
    </row>
    <row r="5" spans="1:5" ht="46" x14ac:dyDescent="0.2">
      <c r="A5" s="28" t="s">
        <v>57</v>
      </c>
      <c r="B5" s="19">
        <v>51.274202558008923</v>
      </c>
      <c r="C5" s="19">
        <v>16.657173599927596</v>
      </c>
      <c r="D5" s="19">
        <v>22.031380752996565</v>
      </c>
      <c r="E5" s="19">
        <v>12.58564820508477</v>
      </c>
    </row>
    <row r="6" spans="1:5" x14ac:dyDescent="0.2">
      <c r="A6" s="31" t="s">
        <v>58</v>
      </c>
      <c r="B6" s="19">
        <v>51.971419892793783</v>
      </c>
      <c r="C6" s="19">
        <v>15.195416806612577</v>
      </c>
      <c r="D6" s="19">
        <v>23.575733934108971</v>
      </c>
      <c r="E6" s="19">
        <v>13.200269152072238</v>
      </c>
    </row>
    <row r="7" spans="1:5" x14ac:dyDescent="0.2">
      <c r="A7" s="31" t="s">
        <v>59</v>
      </c>
      <c r="B7" s="19">
        <v>52.556727448831495</v>
      </c>
      <c r="C7" s="19">
        <v>15.087749537521111</v>
      </c>
      <c r="D7" s="19">
        <v>23.747126843776002</v>
      </c>
      <c r="E7" s="19">
        <v>13.721851067534383</v>
      </c>
    </row>
    <row r="8" spans="1:5" x14ac:dyDescent="0.2">
      <c r="A8" s="31" t="s">
        <v>60</v>
      </c>
      <c r="B8" s="19">
        <v>53.593842128945667</v>
      </c>
      <c r="C8" s="19">
        <v>14.983388984244051</v>
      </c>
      <c r="D8" s="19">
        <v>24.293358485122461</v>
      </c>
      <c r="E8" s="19">
        <v>14.317094659579155</v>
      </c>
    </row>
    <row r="9" spans="1:5" x14ac:dyDescent="0.2">
      <c r="A9" s="47" t="s">
        <v>20</v>
      </c>
      <c r="B9" s="47"/>
      <c r="C9" s="47"/>
      <c r="D9" s="47"/>
      <c r="E9" s="47"/>
    </row>
  </sheetData>
  <mergeCells count="2">
    <mergeCell ref="A2:E3"/>
    <mergeCell ref="A9: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5AFC-1BAC-A94E-9E0C-4F46AB213B24}">
  <dimension ref="A2:E12"/>
  <sheetViews>
    <sheetView workbookViewId="0">
      <selection activeCell="A12" sqref="A12:E12"/>
    </sheetView>
  </sheetViews>
  <sheetFormatPr baseColWidth="10" defaultRowHeight="16" x14ac:dyDescent="0.2"/>
  <cols>
    <col min="1" max="1" width="13.6640625" customWidth="1"/>
    <col min="3" max="3" width="12.5" customWidth="1"/>
  </cols>
  <sheetData>
    <row r="2" spans="1:5" ht="35" customHeight="1" x14ac:dyDescent="0.2">
      <c r="A2" s="61" t="s">
        <v>17</v>
      </c>
      <c r="B2" s="62"/>
      <c r="C2" s="62"/>
      <c r="D2" s="62"/>
      <c r="E2" s="62"/>
    </row>
    <row r="3" spans="1:5" ht="90" customHeight="1" x14ac:dyDescent="0.2">
      <c r="A3" s="18"/>
      <c r="B3" s="29" t="s">
        <v>53</v>
      </c>
      <c r="C3" s="29" t="s">
        <v>54</v>
      </c>
      <c r="D3" s="29" t="s">
        <v>55</v>
      </c>
      <c r="E3" s="29" t="s">
        <v>56</v>
      </c>
    </row>
    <row r="4" spans="1:5" ht="46" x14ac:dyDescent="0.2">
      <c r="A4" s="28" t="s">
        <v>57</v>
      </c>
      <c r="B4" s="19">
        <v>7.9070558737117711</v>
      </c>
      <c r="C4" s="19">
        <v>8.47767569610685</v>
      </c>
      <c r="D4" s="19">
        <v>7.9482398487866393</v>
      </c>
      <c r="E4" s="19">
        <v>7.1047531772039907</v>
      </c>
    </row>
    <row r="5" spans="1:5" x14ac:dyDescent="0.2">
      <c r="A5" s="31" t="s">
        <v>58</v>
      </c>
      <c r="B5" s="19">
        <v>9.9143858454813873</v>
      </c>
      <c r="C5" s="19">
        <v>8.0220719608706368</v>
      </c>
      <c r="D5" s="19">
        <v>11.571817552299969</v>
      </c>
      <c r="E5" s="19">
        <v>9.0971370956601803</v>
      </c>
    </row>
    <row r="6" spans="1:5" x14ac:dyDescent="0.2">
      <c r="A6" s="31" t="s">
        <v>59</v>
      </c>
      <c r="B6" s="19">
        <v>7.0136220079588529</v>
      </c>
      <c r="C6" s="19">
        <v>5.7681168126869853</v>
      </c>
      <c r="D6" s="19">
        <v>6.9353533375869247</v>
      </c>
      <c r="E6" s="19">
        <v>8.9355273109420263</v>
      </c>
    </row>
    <row r="7" spans="1:5" x14ac:dyDescent="0.2">
      <c r="A7" s="31" t="s">
        <v>60</v>
      </c>
      <c r="B7" s="19">
        <v>9.2527207768899888</v>
      </c>
      <c r="C7" s="19">
        <v>7.9654340013931568</v>
      </c>
      <c r="D7" s="19">
        <v>9.8577841279059886</v>
      </c>
      <c r="E7" s="19">
        <v>9.7263446085248173</v>
      </c>
    </row>
    <row r="8" spans="1:5" x14ac:dyDescent="0.2">
      <c r="A8" s="31" t="s">
        <v>58</v>
      </c>
      <c r="B8" s="19">
        <f t="shared" ref="B8:E10" si="0">B5-B$78</f>
        <v>9.9143858454813873</v>
      </c>
      <c r="C8" s="19">
        <f t="shared" si="0"/>
        <v>8.0220719608706368</v>
      </c>
      <c r="D8" s="19">
        <f t="shared" si="0"/>
        <v>11.571817552299969</v>
      </c>
      <c r="E8" s="19">
        <f t="shared" si="0"/>
        <v>9.0971370956601803</v>
      </c>
    </row>
    <row r="9" spans="1:5" x14ac:dyDescent="0.2">
      <c r="A9" s="31" t="s">
        <v>59</v>
      </c>
      <c r="B9" s="19">
        <f t="shared" si="0"/>
        <v>7.0136220079588529</v>
      </c>
      <c r="C9" s="19">
        <f t="shared" si="0"/>
        <v>5.7681168126869853</v>
      </c>
      <c r="D9" s="19">
        <f t="shared" si="0"/>
        <v>6.9353533375869247</v>
      </c>
      <c r="E9" s="19">
        <f t="shared" si="0"/>
        <v>8.9355273109420263</v>
      </c>
    </row>
    <row r="10" spans="1:5" x14ac:dyDescent="0.2">
      <c r="A10" s="31" t="s">
        <v>60</v>
      </c>
      <c r="B10" s="19">
        <f t="shared" si="0"/>
        <v>9.2527207768899888</v>
      </c>
      <c r="C10" s="19">
        <f t="shared" si="0"/>
        <v>7.9654340013931568</v>
      </c>
      <c r="D10" s="19">
        <f t="shared" si="0"/>
        <v>9.8577841279059886</v>
      </c>
      <c r="E10" s="19">
        <f t="shared" si="0"/>
        <v>9.7263446085248173</v>
      </c>
    </row>
    <row r="11" spans="1:5" x14ac:dyDescent="0.2">
      <c r="A11" s="64" t="s">
        <v>18</v>
      </c>
      <c r="B11" s="65"/>
      <c r="C11" s="65"/>
      <c r="D11" s="65"/>
      <c r="E11" s="66"/>
    </row>
    <row r="12" spans="1:5" ht="30" customHeight="1" x14ac:dyDescent="0.2">
      <c r="A12" s="63" t="s">
        <v>19</v>
      </c>
      <c r="B12" s="63"/>
      <c r="C12" s="63"/>
      <c r="D12" s="63"/>
      <c r="E12" s="63"/>
    </row>
  </sheetData>
  <mergeCells count="3">
    <mergeCell ref="A2:E2"/>
    <mergeCell ref="A12:E12"/>
    <mergeCell ref="A11:E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E022-7394-8649-8DE8-3141962DAD75}">
  <dimension ref="A2:J30"/>
  <sheetViews>
    <sheetView workbookViewId="0">
      <selection activeCell="J18" sqref="J18"/>
    </sheetView>
  </sheetViews>
  <sheetFormatPr baseColWidth="10" defaultRowHeight="16" x14ac:dyDescent="0.2"/>
  <cols>
    <col min="1" max="1" width="10.83203125" style="13"/>
    <col min="2" max="2" width="13.83203125" style="13" customWidth="1"/>
    <col min="3" max="3" width="14" style="13" customWidth="1"/>
    <col min="4" max="4" width="10.83203125" style="13"/>
    <col min="5" max="5" width="17.1640625" style="13" bestFit="1" customWidth="1"/>
    <col min="6" max="8" width="10.83203125" style="13"/>
    <col min="9" max="9" width="16.5" style="13" customWidth="1"/>
    <col min="10" max="16384" width="10.83203125" style="13"/>
  </cols>
  <sheetData>
    <row r="2" spans="1:10" x14ac:dyDescent="0.2">
      <c r="A2" s="54" t="s">
        <v>21</v>
      </c>
      <c r="B2" s="54"/>
      <c r="C2" s="54"/>
    </row>
    <row r="3" spans="1:10" x14ac:dyDescent="0.2">
      <c r="A3" s="54"/>
      <c r="B3" s="54"/>
      <c r="C3" s="54"/>
    </row>
    <row r="4" spans="1:10" ht="63" customHeight="1" x14ac:dyDescent="0.2">
      <c r="A4" s="8"/>
      <c r="B4" s="8" t="s">
        <v>61</v>
      </c>
      <c r="C4" s="8" t="s">
        <v>62</v>
      </c>
      <c r="I4" s="54" t="s">
        <v>22</v>
      </c>
      <c r="J4" s="54"/>
    </row>
    <row r="5" spans="1:10" x14ac:dyDescent="0.2">
      <c r="A5" s="34">
        <v>43891</v>
      </c>
      <c r="B5" s="3">
        <v>62.43</v>
      </c>
      <c r="C5" s="5">
        <v>61.668749999999996</v>
      </c>
      <c r="I5" s="3"/>
      <c r="J5" s="17" t="s">
        <v>63</v>
      </c>
    </row>
    <row r="6" spans="1:10" x14ac:dyDescent="0.2">
      <c r="A6" s="34">
        <v>43983</v>
      </c>
      <c r="B6" s="3">
        <v>64.459999999999994</v>
      </c>
      <c r="C6" s="5">
        <v>61.668749999999996</v>
      </c>
      <c r="I6" s="3" t="s">
        <v>64</v>
      </c>
      <c r="J6" s="26">
        <v>0.50990655363400084</v>
      </c>
    </row>
    <row r="7" spans="1:10" x14ac:dyDescent="0.2">
      <c r="A7" s="34">
        <v>44075</v>
      </c>
      <c r="B7" s="3">
        <v>61.69</v>
      </c>
      <c r="C7" s="5">
        <v>61.668749999999996</v>
      </c>
      <c r="I7" s="3" t="s">
        <v>65</v>
      </c>
      <c r="J7" s="26">
        <v>0.50340335455701779</v>
      </c>
    </row>
    <row r="8" spans="1:10" x14ac:dyDescent="0.2">
      <c r="A8" s="34">
        <v>44166</v>
      </c>
      <c r="B8" s="3">
        <v>61.71</v>
      </c>
      <c r="C8" s="5">
        <v>61.668749999999996</v>
      </c>
      <c r="I8" s="3" t="s">
        <v>66</v>
      </c>
      <c r="J8" s="26">
        <v>0.49640665770392245</v>
      </c>
    </row>
    <row r="9" spans="1:10" x14ac:dyDescent="0.2">
      <c r="A9" s="34">
        <v>44256</v>
      </c>
      <c r="B9" s="3">
        <v>61.37</v>
      </c>
      <c r="C9" s="5">
        <v>61.668749999999996</v>
      </c>
      <c r="I9" s="3" t="s">
        <v>67</v>
      </c>
      <c r="J9" s="26">
        <v>0.51719584192741541</v>
      </c>
    </row>
    <row r="10" spans="1:10" x14ac:dyDescent="0.2">
      <c r="A10" s="34">
        <v>44348</v>
      </c>
      <c r="B10" s="3">
        <v>62.55</v>
      </c>
      <c r="C10" s="5">
        <v>61.668749999999996</v>
      </c>
      <c r="I10" s="67" t="s">
        <v>139</v>
      </c>
      <c r="J10" s="67"/>
    </row>
    <row r="11" spans="1:10" ht="16" customHeight="1" x14ac:dyDescent="0.2">
      <c r="A11" s="34">
        <v>44440</v>
      </c>
      <c r="B11" s="3">
        <v>60.85</v>
      </c>
      <c r="C11" s="5">
        <v>61.668749999999996</v>
      </c>
      <c r="I11" s="67"/>
      <c r="J11" s="67"/>
    </row>
    <row r="12" spans="1:10" x14ac:dyDescent="0.2">
      <c r="A12" s="34">
        <v>44531</v>
      </c>
      <c r="B12" s="3">
        <v>60.39</v>
      </c>
      <c r="C12" s="5">
        <v>61.668749999999996</v>
      </c>
      <c r="I12" s="67"/>
      <c r="J12" s="67"/>
    </row>
    <row r="13" spans="1:10" x14ac:dyDescent="0.2">
      <c r="A13" s="34">
        <v>44621</v>
      </c>
      <c r="B13" s="3">
        <v>60.33</v>
      </c>
      <c r="C13" s="5">
        <v>61.668749999999996</v>
      </c>
      <c r="I13" s="67"/>
      <c r="J13" s="67"/>
    </row>
    <row r="14" spans="1:10" x14ac:dyDescent="0.2">
      <c r="A14" s="34">
        <v>44713</v>
      </c>
      <c r="B14" s="3">
        <v>60.29</v>
      </c>
      <c r="C14" s="5">
        <v>61.668749999999996</v>
      </c>
      <c r="I14" s="47" t="s">
        <v>141</v>
      </c>
      <c r="J14" s="47"/>
    </row>
    <row r="15" spans="1:10" x14ac:dyDescent="0.2">
      <c r="A15" s="34">
        <v>44805</v>
      </c>
      <c r="B15" s="3">
        <v>60.93</v>
      </c>
      <c r="C15" s="5">
        <v>61.668749999999996</v>
      </c>
    </row>
    <row r="16" spans="1:10" x14ac:dyDescent="0.2">
      <c r="A16" s="34">
        <v>44896</v>
      </c>
      <c r="B16" s="3">
        <v>60.99</v>
      </c>
      <c r="C16" s="5">
        <v>61.668749999999996</v>
      </c>
    </row>
    <row r="17" spans="1:9" x14ac:dyDescent="0.2">
      <c r="A17" s="34">
        <v>44986</v>
      </c>
      <c r="B17" s="3">
        <v>61.28</v>
      </c>
      <c r="C17" s="5">
        <v>61.668749999999996</v>
      </c>
    </row>
    <row r="18" spans="1:9" x14ac:dyDescent="0.2">
      <c r="A18" s="34">
        <v>45078</v>
      </c>
      <c r="B18" s="3">
        <v>61.48</v>
      </c>
      <c r="C18" s="5">
        <v>61.668749999999996</v>
      </c>
    </row>
    <row r="19" spans="1:9" x14ac:dyDescent="0.2">
      <c r="A19" s="34">
        <v>45170</v>
      </c>
      <c r="B19" s="3">
        <v>61.48</v>
      </c>
      <c r="C19" s="5">
        <v>61.668749999999996</v>
      </c>
    </row>
    <row r="20" spans="1:9" x14ac:dyDescent="0.2">
      <c r="A20" s="34">
        <v>45261</v>
      </c>
      <c r="B20" s="3">
        <v>62.01</v>
      </c>
      <c r="C20" s="5">
        <v>61.668749999999996</v>
      </c>
    </row>
    <row r="21" spans="1:9" x14ac:dyDescent="0.2">
      <c r="A21" s="34">
        <v>45352</v>
      </c>
      <c r="B21" s="3">
        <v>62.15</v>
      </c>
      <c r="C21" s="5">
        <v>61.668749999999996</v>
      </c>
    </row>
    <row r="22" spans="1:9" x14ac:dyDescent="0.2">
      <c r="A22" s="34">
        <v>45444</v>
      </c>
      <c r="B22" s="3">
        <v>62.4</v>
      </c>
      <c r="C22" s="5">
        <v>61.668749999999996</v>
      </c>
      <c r="F22" s="33"/>
    </row>
    <row r="23" spans="1:9" x14ac:dyDescent="0.2">
      <c r="A23" s="34">
        <v>45536</v>
      </c>
      <c r="B23" s="3">
        <v>62.26</v>
      </c>
      <c r="C23" s="5">
        <v>61.668749999999996</v>
      </c>
      <c r="G23" s="33"/>
      <c r="H23" s="33"/>
      <c r="I23" s="33"/>
    </row>
    <row r="24" spans="1:9" x14ac:dyDescent="0.2">
      <c r="A24" s="34">
        <v>45627</v>
      </c>
      <c r="B24" s="3">
        <v>62.71</v>
      </c>
      <c r="C24" s="5">
        <v>61.668749999999996</v>
      </c>
    </row>
    <row r="25" spans="1:9" x14ac:dyDescent="0.2">
      <c r="A25" s="34">
        <v>45717</v>
      </c>
      <c r="B25" s="3"/>
      <c r="C25" s="5">
        <v>61.668749999999996</v>
      </c>
      <c r="E25" s="16"/>
    </row>
    <row r="26" spans="1:9" ht="16" customHeight="1" x14ac:dyDescent="0.2">
      <c r="A26" s="34">
        <v>45809</v>
      </c>
      <c r="B26" s="3">
        <v>61.7</v>
      </c>
      <c r="C26" s="5">
        <v>61.668749999999996</v>
      </c>
    </row>
    <row r="27" spans="1:9" x14ac:dyDescent="0.2">
      <c r="A27" s="34">
        <v>45901</v>
      </c>
      <c r="B27" s="3">
        <v>62</v>
      </c>
      <c r="C27" s="5">
        <v>61.668749999999996</v>
      </c>
    </row>
    <row r="28" spans="1:9" x14ac:dyDescent="0.2">
      <c r="A28" s="47" t="s">
        <v>140</v>
      </c>
      <c r="B28" s="47"/>
      <c r="C28" s="47"/>
    </row>
    <row r="29" spans="1:9" x14ac:dyDescent="0.2">
      <c r="A29" s="63" t="s">
        <v>155</v>
      </c>
      <c r="B29" s="63"/>
      <c r="C29" s="63"/>
    </row>
    <row r="30" spans="1:9" x14ac:dyDescent="0.2">
      <c r="A30" s="63"/>
      <c r="B30" s="63"/>
      <c r="C30" s="63"/>
    </row>
  </sheetData>
  <mergeCells count="6">
    <mergeCell ref="A28:C28"/>
    <mergeCell ref="A29:C30"/>
    <mergeCell ref="A2:C3"/>
    <mergeCell ref="I4:J4"/>
    <mergeCell ref="I10:J13"/>
    <mergeCell ref="I14:J14"/>
  </mergeCells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993E-C783-0F45-8818-BB5CCCA857CA}">
  <dimension ref="A2:D12"/>
  <sheetViews>
    <sheetView workbookViewId="0">
      <selection activeCell="B9" sqref="B9"/>
    </sheetView>
  </sheetViews>
  <sheetFormatPr baseColWidth="10" defaultRowHeight="16" x14ac:dyDescent="0.2"/>
  <cols>
    <col min="1" max="16384" width="10.83203125" style="13"/>
  </cols>
  <sheetData>
    <row r="2" spans="1:4" ht="40" customHeight="1" x14ac:dyDescent="0.2">
      <c r="A2" s="54" t="s">
        <v>23</v>
      </c>
      <c r="B2" s="54"/>
      <c r="C2" s="54"/>
      <c r="D2" s="54"/>
    </row>
    <row r="3" spans="1:4" ht="51" x14ac:dyDescent="0.2">
      <c r="A3" s="17"/>
      <c r="B3" s="36" t="s">
        <v>75</v>
      </c>
      <c r="C3" s="24" t="s">
        <v>76</v>
      </c>
      <c r="D3" s="24" t="s">
        <v>77</v>
      </c>
    </row>
    <row r="4" spans="1:4" x14ac:dyDescent="0.2">
      <c r="A4" s="3" t="s">
        <v>68</v>
      </c>
      <c r="B4" s="5">
        <v>60.5</v>
      </c>
      <c r="C4" s="5">
        <v>60.793198859999997</v>
      </c>
      <c r="D4" s="35">
        <v>57.755369993333325</v>
      </c>
    </row>
    <row r="5" spans="1:4" x14ac:dyDescent="0.2">
      <c r="A5" s="3" t="s">
        <v>69</v>
      </c>
      <c r="B5" s="5">
        <v>59.633333333333326</v>
      </c>
      <c r="C5" s="5">
        <v>59.954878229999998</v>
      </c>
      <c r="D5" s="35">
        <v>55.133691576666671</v>
      </c>
    </row>
    <row r="6" spans="1:4" x14ac:dyDescent="0.2">
      <c r="A6" s="3" t="s">
        <v>70</v>
      </c>
      <c r="B6" s="5">
        <v>58.733333333333327</v>
      </c>
      <c r="C6" s="5">
        <v>58.588938036666669</v>
      </c>
      <c r="D6" s="35">
        <v>53.144702383333332</v>
      </c>
    </row>
    <row r="7" spans="1:4" x14ac:dyDescent="0.2">
      <c r="A7" s="3" t="s">
        <v>71</v>
      </c>
      <c r="B7" s="5">
        <v>58</v>
      </c>
      <c r="C7" s="5">
        <v>58.256586376666668</v>
      </c>
      <c r="D7" s="35">
        <v>53.593706326666656</v>
      </c>
    </row>
    <row r="8" spans="1:4" x14ac:dyDescent="0.2">
      <c r="A8" s="3" t="s">
        <v>72</v>
      </c>
      <c r="B8" s="5">
        <v>59.300000000000004</v>
      </c>
      <c r="C8" s="5">
        <v>59.401203409999994</v>
      </c>
      <c r="D8" s="35">
        <v>55.824901883333332</v>
      </c>
    </row>
    <row r="9" spans="1:4" x14ac:dyDescent="0.2">
      <c r="A9" s="3" t="s">
        <v>73</v>
      </c>
      <c r="B9" s="5">
        <v>61.433333333333337</v>
      </c>
      <c r="C9" s="5">
        <v>61.213903383333331</v>
      </c>
      <c r="D9" s="35">
        <v>56.276509150000003</v>
      </c>
    </row>
    <row r="10" spans="1:4" x14ac:dyDescent="0.2">
      <c r="A10" s="3" t="s">
        <v>74</v>
      </c>
      <c r="B10" s="5">
        <v>58.9</v>
      </c>
      <c r="C10" s="5">
        <v>58.978816423333335</v>
      </c>
      <c r="D10" s="35">
        <v>53.49894355</v>
      </c>
    </row>
    <row r="11" spans="1:4" x14ac:dyDescent="0.2">
      <c r="A11" s="68" t="s">
        <v>24</v>
      </c>
      <c r="B11" s="68"/>
      <c r="C11" s="68"/>
      <c r="D11" s="68"/>
    </row>
    <row r="12" spans="1:4" ht="30" customHeight="1" x14ac:dyDescent="0.2">
      <c r="A12" s="68" t="s">
        <v>25</v>
      </c>
      <c r="B12" s="68"/>
      <c r="C12" s="68"/>
      <c r="D12" s="68"/>
    </row>
  </sheetData>
  <mergeCells count="3">
    <mergeCell ref="A11:D11"/>
    <mergeCell ref="A12:D12"/>
    <mergeCell ref="A2:D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2687-247E-F243-8080-827608D596EC}">
  <dimension ref="A2:Q75"/>
  <sheetViews>
    <sheetView workbookViewId="0">
      <selection activeCell="K30" sqref="K30"/>
    </sheetView>
  </sheetViews>
  <sheetFormatPr baseColWidth="10" defaultRowHeight="16" x14ac:dyDescent="0.2"/>
  <cols>
    <col min="1" max="1" width="10.83203125" style="13"/>
    <col min="2" max="2" width="13.33203125" style="13" bestFit="1" customWidth="1"/>
    <col min="3" max="3" width="22.6640625" style="13" bestFit="1" customWidth="1"/>
    <col min="4" max="10" width="10.83203125" style="13"/>
    <col min="11" max="11" width="16.5" style="13" customWidth="1"/>
    <col min="12" max="12" width="15.83203125" style="13" customWidth="1"/>
    <col min="13" max="16384" width="10.83203125" style="13"/>
  </cols>
  <sheetData>
    <row r="2" spans="1:17" x14ac:dyDescent="0.2">
      <c r="A2" s="54" t="s">
        <v>26</v>
      </c>
      <c r="B2" s="54"/>
      <c r="C2" s="54"/>
    </row>
    <row r="3" spans="1:17" x14ac:dyDescent="0.2">
      <c r="A3" s="54"/>
      <c r="B3" s="54"/>
      <c r="C3" s="54"/>
    </row>
    <row r="4" spans="1:17" ht="51" x14ac:dyDescent="0.2">
      <c r="A4" s="43"/>
      <c r="B4" s="69" t="s">
        <v>100</v>
      </c>
      <c r="C4" s="70"/>
      <c r="J4" s="17"/>
      <c r="K4" s="8" t="s">
        <v>103</v>
      </c>
      <c r="L4" s="8" t="s">
        <v>104</v>
      </c>
    </row>
    <row r="5" spans="1:17" x14ac:dyDescent="0.2">
      <c r="A5" s="43"/>
      <c r="B5" s="43" t="s">
        <v>101</v>
      </c>
      <c r="C5" s="43" t="s">
        <v>102</v>
      </c>
      <c r="J5" s="3" t="s">
        <v>105</v>
      </c>
      <c r="K5" s="38">
        <v>0.1735871094451229</v>
      </c>
      <c r="L5" s="38">
        <v>0.17655443597935605</v>
      </c>
    </row>
    <row r="6" spans="1:17" x14ac:dyDescent="0.2">
      <c r="A6" s="37">
        <v>43922</v>
      </c>
      <c r="B6" s="42">
        <v>16.453868948673666</v>
      </c>
      <c r="C6" s="42">
        <v>14.34182958533281</v>
      </c>
      <c r="J6" s="3" t="s">
        <v>106</v>
      </c>
      <c r="K6" s="38">
        <v>0.15713358566215763</v>
      </c>
      <c r="L6" s="38">
        <v>0.12454142741981644</v>
      </c>
    </row>
    <row r="7" spans="1:17" x14ac:dyDescent="0.2">
      <c r="A7" s="37">
        <v>43952</v>
      </c>
      <c r="B7" s="42">
        <v>16.849150887175135</v>
      </c>
      <c r="C7" s="42">
        <v>14.34182958533281</v>
      </c>
      <c r="J7" s="3" t="s">
        <v>107</v>
      </c>
      <c r="K7" s="38">
        <v>0.1743768327819688</v>
      </c>
      <c r="L7" s="38">
        <v>0.23034301517632327</v>
      </c>
    </row>
    <row r="8" spans="1:17" x14ac:dyDescent="0.2">
      <c r="A8" s="37">
        <v>43983</v>
      </c>
      <c r="B8" s="42">
        <v>17.285650319011236</v>
      </c>
      <c r="C8" s="42">
        <v>14.34182958533281</v>
      </c>
      <c r="J8" s="3" t="s">
        <v>99</v>
      </c>
      <c r="K8" s="38">
        <v>0.15470430076251684</v>
      </c>
      <c r="L8" s="38">
        <v>0.14399335272494662</v>
      </c>
      <c r="O8" s="32"/>
      <c r="P8" s="15"/>
      <c r="Q8" s="15"/>
    </row>
    <row r="9" spans="1:17" x14ac:dyDescent="0.2">
      <c r="A9" s="37">
        <v>44013</v>
      </c>
      <c r="B9" s="42">
        <v>16.582083461770615</v>
      </c>
      <c r="C9" s="42">
        <v>14.34182958533281</v>
      </c>
      <c r="J9" s="3" t="s">
        <v>108</v>
      </c>
      <c r="K9" s="38">
        <v>0.15975339895087504</v>
      </c>
      <c r="L9" s="38">
        <v>0.12603229842809105</v>
      </c>
      <c r="O9" s="32"/>
      <c r="P9" s="15"/>
      <c r="Q9" s="15"/>
    </row>
    <row r="10" spans="1:17" x14ac:dyDescent="0.2">
      <c r="A10" s="37">
        <v>44044</v>
      </c>
      <c r="B10" s="42">
        <v>16.462830875737609</v>
      </c>
      <c r="C10" s="42">
        <v>14.34182958533281</v>
      </c>
      <c r="J10" s="3" t="s">
        <v>109</v>
      </c>
      <c r="K10" s="38">
        <v>0.13937689827009825</v>
      </c>
      <c r="L10" s="38">
        <v>0.16109667102473679</v>
      </c>
      <c r="O10" s="32"/>
      <c r="P10" s="15"/>
      <c r="Q10" s="15"/>
    </row>
    <row r="11" spans="1:17" x14ac:dyDescent="0.2">
      <c r="A11" s="37">
        <v>44075</v>
      </c>
      <c r="B11" s="42">
        <v>14.324898020501188</v>
      </c>
      <c r="C11" s="42">
        <v>14.34182958533281</v>
      </c>
      <c r="J11" s="3" t="s">
        <v>78</v>
      </c>
      <c r="K11" s="38">
        <v>0.13659574792552664</v>
      </c>
      <c r="L11" s="38">
        <v>5.6559829107758031E-2</v>
      </c>
      <c r="O11" s="32"/>
      <c r="P11" s="15"/>
      <c r="Q11" s="15"/>
    </row>
    <row r="12" spans="1:17" x14ac:dyDescent="0.2">
      <c r="A12" s="37">
        <v>44105</v>
      </c>
      <c r="B12" s="42">
        <v>7.031615426044846</v>
      </c>
      <c r="C12" s="42">
        <v>14.34182958533281</v>
      </c>
      <c r="J12" s="3" t="s">
        <v>79</v>
      </c>
      <c r="K12" s="38">
        <v>0.10368824779089358</v>
      </c>
      <c r="L12" s="38">
        <v>9.055995448295473E-2</v>
      </c>
      <c r="O12" s="32"/>
      <c r="P12" s="15"/>
      <c r="Q12" s="15"/>
    </row>
    <row r="13" spans="1:17" x14ac:dyDescent="0.2">
      <c r="A13" s="37">
        <v>44136</v>
      </c>
      <c r="B13" s="42">
        <v>7.3995689594871683</v>
      </c>
      <c r="C13" s="42">
        <v>14.34182958533281</v>
      </c>
      <c r="J13" s="3" t="s">
        <v>80</v>
      </c>
      <c r="K13" s="38">
        <v>0.11681278547416873</v>
      </c>
      <c r="L13" s="38">
        <v>0.16947348817410268</v>
      </c>
      <c r="O13" s="32"/>
      <c r="P13" s="15"/>
      <c r="Q13" s="15"/>
    </row>
    <row r="14" spans="1:17" x14ac:dyDescent="0.2">
      <c r="A14" s="37">
        <v>44166</v>
      </c>
      <c r="B14" s="42">
        <v>7.1401247121340772</v>
      </c>
      <c r="C14" s="42">
        <v>14.34182958533281</v>
      </c>
      <c r="J14" s="3" t="s">
        <v>81</v>
      </c>
      <c r="K14" s="38">
        <v>0.10851793948646349</v>
      </c>
      <c r="L14" s="38">
        <v>0.13773715665586717</v>
      </c>
      <c r="O14" s="32"/>
      <c r="P14" s="15"/>
      <c r="Q14" s="15"/>
    </row>
    <row r="15" spans="1:17" x14ac:dyDescent="0.2">
      <c r="A15" s="37">
        <v>44197</v>
      </c>
      <c r="B15" s="42">
        <v>9.7983939527855668</v>
      </c>
      <c r="C15" s="42">
        <v>14.34182958533281</v>
      </c>
      <c r="J15" s="3" t="s">
        <v>82</v>
      </c>
      <c r="K15" s="38">
        <v>0.12353419520742359</v>
      </c>
      <c r="L15" s="38">
        <v>0.17807412147056878</v>
      </c>
      <c r="O15" s="32"/>
      <c r="P15" s="15"/>
      <c r="Q15" s="15"/>
    </row>
    <row r="16" spans="1:17" x14ac:dyDescent="0.2">
      <c r="A16" s="37">
        <v>44228</v>
      </c>
      <c r="B16" s="42">
        <v>11.173923330293768</v>
      </c>
      <c r="C16" s="42">
        <v>14.34182958533281</v>
      </c>
      <c r="J16" s="3" t="s">
        <v>83</v>
      </c>
      <c r="K16" s="38">
        <v>0.10001425698961208</v>
      </c>
      <c r="L16" s="38">
        <v>0.14157927598264419</v>
      </c>
      <c r="O16" s="32"/>
      <c r="P16" s="15"/>
      <c r="Q16" s="15"/>
    </row>
    <row r="17" spans="1:17" x14ac:dyDescent="0.2">
      <c r="A17" s="37">
        <v>44256</v>
      </c>
      <c r="B17" s="42">
        <v>3.4723758461054688</v>
      </c>
      <c r="C17" s="42">
        <v>14.34182958533281</v>
      </c>
      <c r="J17" s="3" t="s">
        <v>84</v>
      </c>
      <c r="K17" s="38">
        <v>-5.48496177726292E-2</v>
      </c>
      <c r="L17" s="38">
        <v>3.4723758461054466E-2</v>
      </c>
      <c r="O17" s="32"/>
      <c r="P17" s="15"/>
      <c r="Q17" s="15"/>
    </row>
    <row r="18" spans="1:17" x14ac:dyDescent="0.2">
      <c r="A18" s="37">
        <v>44287</v>
      </c>
      <c r="B18" s="42">
        <v>4.268132212107667</v>
      </c>
      <c r="C18" s="42">
        <v>14.34182958533281</v>
      </c>
      <c r="J18" s="3" t="s">
        <v>85</v>
      </c>
      <c r="K18" s="38">
        <v>0.18642137182998719</v>
      </c>
      <c r="L18" s="38">
        <v>0.1257618154353497</v>
      </c>
      <c r="O18" s="32"/>
      <c r="P18" s="15"/>
      <c r="Q18" s="15"/>
    </row>
    <row r="19" spans="1:17" x14ac:dyDescent="0.2">
      <c r="A19" s="37">
        <v>44317</v>
      </c>
      <c r="B19" s="42">
        <v>5.4211426603090862</v>
      </c>
      <c r="C19" s="42">
        <v>14.34182958533281</v>
      </c>
      <c r="J19" s="3" t="s">
        <v>64</v>
      </c>
      <c r="K19" s="38">
        <v>0.18427980550364453</v>
      </c>
      <c r="L19" s="38">
        <v>0.19478100502537221</v>
      </c>
      <c r="O19" s="32"/>
      <c r="P19" s="15"/>
      <c r="Q19" s="15"/>
    </row>
    <row r="20" spans="1:17" x14ac:dyDescent="0.2">
      <c r="A20" s="37">
        <v>44348</v>
      </c>
      <c r="B20" s="42">
        <v>5.9326668790833148</v>
      </c>
      <c r="C20" s="42">
        <v>14.34182958533281</v>
      </c>
      <c r="J20" s="3" t="s">
        <v>65</v>
      </c>
      <c r="K20" s="38">
        <v>0.11529727593657713</v>
      </c>
      <c r="L20" s="38">
        <v>0.22276834318635164</v>
      </c>
      <c r="O20" s="32"/>
      <c r="P20" s="15"/>
      <c r="Q20" s="15"/>
    </row>
    <row r="21" spans="1:17" x14ac:dyDescent="0.2">
      <c r="A21" s="37">
        <v>44378</v>
      </c>
      <c r="B21" s="42">
        <v>5.5642214295366088</v>
      </c>
      <c r="C21" s="42">
        <v>14.34182958533281</v>
      </c>
      <c r="J21" s="3" t="s">
        <v>66</v>
      </c>
      <c r="K21" s="38">
        <v>0.10591571342855377</v>
      </c>
      <c r="L21" s="38">
        <v>0.12014512771468921</v>
      </c>
      <c r="O21" s="32"/>
      <c r="P21" s="15"/>
      <c r="Q21" s="15"/>
    </row>
    <row r="22" spans="1:17" x14ac:dyDescent="0.2">
      <c r="A22" s="37">
        <v>44409</v>
      </c>
      <c r="B22" s="42">
        <v>3.9443653187017924</v>
      </c>
      <c r="C22" s="42">
        <v>14.34182958533281</v>
      </c>
      <c r="J22" s="47" t="s">
        <v>27</v>
      </c>
      <c r="K22" s="47"/>
      <c r="L22" s="47"/>
      <c r="O22" s="32"/>
      <c r="P22" s="15"/>
      <c r="Q22" s="15"/>
    </row>
    <row r="23" spans="1:17" x14ac:dyDescent="0.2">
      <c r="A23" s="37">
        <v>44440</v>
      </c>
      <c r="B23" s="42">
        <v>3.0601983799481758</v>
      </c>
      <c r="C23" s="42">
        <v>14.34182958533281</v>
      </c>
      <c r="O23" s="32"/>
      <c r="P23" s="15"/>
      <c r="Q23" s="15"/>
    </row>
    <row r="24" spans="1:17" x14ac:dyDescent="0.2">
      <c r="A24" s="37">
        <v>44470</v>
      </c>
      <c r="B24" s="42">
        <v>4.8168518827830686</v>
      </c>
      <c r="C24" s="42">
        <v>14.34182958533281</v>
      </c>
      <c r="O24" s="32"/>
      <c r="P24" s="15"/>
      <c r="Q24" s="15"/>
    </row>
    <row r="25" spans="1:17" x14ac:dyDescent="0.2">
      <c r="A25" s="37">
        <v>44501</v>
      </c>
      <c r="B25" s="42">
        <v>5.1763941920061729</v>
      </c>
      <c r="C25" s="42">
        <v>14.34182958533281</v>
      </c>
      <c r="O25" s="32"/>
      <c r="P25" s="15"/>
      <c r="Q25" s="15"/>
    </row>
    <row r="26" spans="1:17" x14ac:dyDescent="0.2">
      <c r="A26" s="37">
        <v>44531</v>
      </c>
      <c r="B26" s="42">
        <v>12.465666513077323</v>
      </c>
      <c r="C26" s="42">
        <v>14.34182958533281</v>
      </c>
      <c r="O26" s="32"/>
      <c r="P26" s="15"/>
      <c r="Q26" s="15"/>
    </row>
    <row r="27" spans="1:17" x14ac:dyDescent="0.2">
      <c r="A27" s="37">
        <v>44562</v>
      </c>
      <c r="B27" s="42">
        <v>6.5675784023946138</v>
      </c>
      <c r="C27" s="42">
        <v>14.34182958533281</v>
      </c>
      <c r="O27" s="32"/>
      <c r="P27" s="15"/>
      <c r="Q27" s="15"/>
    </row>
    <row r="28" spans="1:17" x14ac:dyDescent="0.2">
      <c r="A28" s="37">
        <v>44593</v>
      </c>
      <c r="B28" s="42">
        <v>7.1685371897937777</v>
      </c>
      <c r="C28" s="42">
        <v>14.34182958533281</v>
      </c>
      <c r="O28" s="32"/>
      <c r="P28" s="15"/>
      <c r="Q28" s="15"/>
    </row>
    <row r="29" spans="1:17" x14ac:dyDescent="0.2">
      <c r="A29" s="37">
        <v>44621</v>
      </c>
      <c r="B29" s="42">
        <v>12.57618154353497</v>
      </c>
      <c r="C29" s="42">
        <v>14.34182958533281</v>
      </c>
      <c r="O29" s="32"/>
      <c r="P29" s="15"/>
      <c r="Q29" s="15"/>
    </row>
    <row r="30" spans="1:17" x14ac:dyDescent="0.2">
      <c r="A30" s="37">
        <v>44652</v>
      </c>
      <c r="B30" s="42">
        <v>12.45096590736685</v>
      </c>
      <c r="C30" s="42">
        <v>14.34182958533281</v>
      </c>
      <c r="O30" s="32"/>
      <c r="P30" s="15"/>
      <c r="Q30" s="15"/>
    </row>
    <row r="31" spans="1:17" x14ac:dyDescent="0.2">
      <c r="A31" s="37">
        <v>44682</v>
      </c>
      <c r="B31" s="42">
        <v>13.975208520688875</v>
      </c>
      <c r="C31" s="42">
        <v>14.34182958533281</v>
      </c>
      <c r="O31" s="32"/>
      <c r="P31" s="15"/>
      <c r="Q31" s="15"/>
    </row>
    <row r="32" spans="1:17" x14ac:dyDescent="0.2">
      <c r="A32" s="37">
        <v>44713</v>
      </c>
      <c r="B32" s="42">
        <v>14.08447420690948</v>
      </c>
      <c r="C32" s="42">
        <v>14.34182958533281</v>
      </c>
      <c r="O32" s="32"/>
      <c r="P32" s="15"/>
      <c r="Q32" s="15"/>
    </row>
    <row r="33" spans="1:17" x14ac:dyDescent="0.2">
      <c r="A33" s="37">
        <v>44743</v>
      </c>
      <c r="B33" s="42">
        <v>18.141489561798153</v>
      </c>
      <c r="C33" s="42">
        <v>14.34182958533281</v>
      </c>
      <c r="O33" s="32"/>
      <c r="P33" s="15"/>
      <c r="Q33" s="15"/>
    </row>
    <row r="34" spans="1:17" x14ac:dyDescent="0.2">
      <c r="A34" s="37">
        <v>44774</v>
      </c>
      <c r="B34" s="42">
        <v>18.740500797614601</v>
      </c>
      <c r="C34" s="42">
        <v>14.34182958533281</v>
      </c>
      <c r="O34" s="32"/>
      <c r="P34" s="15"/>
      <c r="Q34" s="15"/>
    </row>
    <row r="35" spans="1:17" x14ac:dyDescent="0.2">
      <c r="A35" s="37">
        <v>44805</v>
      </c>
      <c r="B35" s="42">
        <v>21.477076024023777</v>
      </c>
      <c r="C35" s="42">
        <v>14.34182958533281</v>
      </c>
      <c r="O35" s="32"/>
      <c r="P35" s="15"/>
      <c r="Q35" s="15"/>
    </row>
    <row r="36" spans="1:17" x14ac:dyDescent="0.2">
      <c r="A36" s="37">
        <v>44835</v>
      </c>
      <c r="B36" s="42">
        <v>23.762462640549241</v>
      </c>
      <c r="C36" s="42">
        <v>14.34182958533281</v>
      </c>
      <c r="O36" s="32"/>
      <c r="P36" s="15"/>
      <c r="Q36" s="15"/>
    </row>
    <row r="37" spans="1:17" x14ac:dyDescent="0.2">
      <c r="A37" s="37">
        <v>44866</v>
      </c>
      <c r="B37" s="42">
        <v>22.713898267020127</v>
      </c>
      <c r="C37" s="42">
        <v>14.34182958533281</v>
      </c>
      <c r="O37" s="32"/>
      <c r="P37" s="15"/>
      <c r="Q37" s="15"/>
    </row>
    <row r="38" spans="1:17" x14ac:dyDescent="0.2">
      <c r="A38" s="37">
        <v>44896</v>
      </c>
      <c r="B38" s="42">
        <v>20.441407212801121</v>
      </c>
      <c r="C38" s="42">
        <v>14.34182958533281</v>
      </c>
      <c r="O38" s="32"/>
      <c r="P38" s="15"/>
      <c r="Q38" s="15"/>
    </row>
    <row r="39" spans="1:17" x14ac:dyDescent="0.2">
      <c r="A39" s="37">
        <v>44927</v>
      </c>
      <c r="B39" s="42">
        <v>21.152553630760941</v>
      </c>
      <c r="C39" s="42">
        <v>14.34182958533281</v>
      </c>
      <c r="O39" s="32"/>
      <c r="P39" s="15"/>
      <c r="Q39" s="15"/>
    </row>
    <row r="40" spans="1:17" x14ac:dyDescent="0.2">
      <c r="A40" s="37">
        <v>44958</v>
      </c>
      <c r="B40" s="42">
        <v>20.279828354294004</v>
      </c>
      <c r="C40" s="42">
        <v>14.34182958533281</v>
      </c>
      <c r="O40" s="32"/>
      <c r="P40" s="15"/>
      <c r="Q40" s="15"/>
    </row>
    <row r="41" spans="1:17" x14ac:dyDescent="0.2">
      <c r="A41" s="37">
        <v>44986</v>
      </c>
      <c r="B41" s="42">
        <v>19.47810050253722</v>
      </c>
      <c r="C41" s="42">
        <v>14.34182958533281</v>
      </c>
      <c r="O41" s="32"/>
      <c r="P41" s="15"/>
      <c r="Q41" s="15"/>
    </row>
    <row r="42" spans="1:17" x14ac:dyDescent="0.2">
      <c r="A42" s="37">
        <v>45017</v>
      </c>
      <c r="B42" s="42">
        <v>21.288051500120432</v>
      </c>
      <c r="C42" s="42">
        <v>14.34182958533281</v>
      </c>
      <c r="O42" s="32"/>
      <c r="P42" s="15"/>
      <c r="Q42" s="15"/>
    </row>
    <row r="43" spans="1:17" x14ac:dyDescent="0.2">
      <c r="A43" s="37">
        <v>45047</v>
      </c>
      <c r="B43" s="42">
        <v>21.299754355976841</v>
      </c>
      <c r="C43" s="42">
        <v>14.34182958533281</v>
      </c>
      <c r="O43" s="32"/>
      <c r="P43" s="15"/>
      <c r="Q43" s="15"/>
    </row>
    <row r="44" spans="1:17" x14ac:dyDescent="0.2">
      <c r="A44" s="37">
        <v>45078</v>
      </c>
      <c r="B44" s="42">
        <v>26.772448605985666</v>
      </c>
      <c r="C44" s="42">
        <v>14.34182958533281</v>
      </c>
      <c r="O44" s="32"/>
      <c r="P44" s="15"/>
      <c r="Q44" s="15"/>
    </row>
    <row r="45" spans="1:17" x14ac:dyDescent="0.2">
      <c r="A45" s="37">
        <v>45108</v>
      </c>
      <c r="B45" s="42">
        <v>23.421991996929336</v>
      </c>
      <c r="C45" s="42">
        <v>14.34182958533281</v>
      </c>
      <c r="O45" s="32"/>
      <c r="P45" s="15"/>
      <c r="Q45" s="15"/>
    </row>
    <row r="46" spans="1:17" x14ac:dyDescent="0.2">
      <c r="A46" s="37">
        <v>45139</v>
      </c>
      <c r="B46" s="42">
        <v>24.980932369602971</v>
      </c>
      <c r="C46" s="42">
        <v>14.34182958533281</v>
      </c>
      <c r="O46" s="32"/>
      <c r="P46" s="15"/>
      <c r="Q46" s="15"/>
    </row>
    <row r="47" spans="1:17" x14ac:dyDescent="0.2">
      <c r="A47" s="37">
        <v>45170</v>
      </c>
      <c r="B47" s="42">
        <v>25.39297817357231</v>
      </c>
      <c r="C47" s="42">
        <v>14.34182958533281</v>
      </c>
      <c r="O47" s="32"/>
      <c r="P47" s="15"/>
      <c r="Q47" s="15"/>
    </row>
    <row r="48" spans="1:17" x14ac:dyDescent="0.2">
      <c r="A48" s="37">
        <v>45200</v>
      </c>
      <c r="B48" s="42">
        <v>22.795714560373035</v>
      </c>
      <c r="C48" s="42">
        <v>14.34182958533281</v>
      </c>
      <c r="O48" s="32"/>
      <c r="P48" s="15"/>
      <c r="Q48" s="15"/>
    </row>
    <row r="49" spans="1:17" x14ac:dyDescent="0.2">
      <c r="A49" s="37">
        <v>45231</v>
      </c>
      <c r="B49" s="42">
        <v>24.503790761893796</v>
      </c>
      <c r="C49" s="42">
        <v>14.34182958533281</v>
      </c>
      <c r="O49" s="32"/>
      <c r="P49" s="15"/>
      <c r="Q49" s="15"/>
    </row>
    <row r="50" spans="1:17" x14ac:dyDescent="0.2">
      <c r="A50" s="37">
        <v>45261</v>
      </c>
      <c r="B50" s="42">
        <v>22.145172843300887</v>
      </c>
      <c r="C50" s="42">
        <v>14.34182958533281</v>
      </c>
      <c r="O50" s="32"/>
      <c r="P50" s="15"/>
      <c r="Q50" s="15"/>
    </row>
    <row r="51" spans="1:17" x14ac:dyDescent="0.2">
      <c r="A51" s="37">
        <v>45292</v>
      </c>
      <c r="B51" s="42">
        <v>22.993206346560548</v>
      </c>
      <c r="C51" s="42">
        <v>14.34182958533281</v>
      </c>
      <c r="O51" s="32"/>
      <c r="P51" s="15"/>
      <c r="Q51" s="15"/>
    </row>
    <row r="52" spans="1:17" x14ac:dyDescent="0.2">
      <c r="A52" s="37">
        <v>45323</v>
      </c>
      <c r="B52" s="42">
        <v>23.056659723601246</v>
      </c>
      <c r="C52" s="42">
        <v>14.34182958533281</v>
      </c>
      <c r="O52" s="32"/>
      <c r="P52" s="15"/>
      <c r="Q52" s="15"/>
    </row>
    <row r="53" spans="1:17" x14ac:dyDescent="0.2">
      <c r="A53" s="37">
        <v>45352</v>
      </c>
      <c r="B53" s="42">
        <v>22.276834318635164</v>
      </c>
      <c r="C53" s="42">
        <v>14.34182958533281</v>
      </c>
      <c r="O53" s="32"/>
      <c r="P53" s="15"/>
      <c r="Q53" s="15"/>
    </row>
    <row r="54" spans="1:17" x14ac:dyDescent="0.2">
      <c r="A54" s="37">
        <v>45383</v>
      </c>
      <c r="B54" s="42">
        <v>20.782456495524016</v>
      </c>
      <c r="C54" s="42">
        <v>14.34182958533281</v>
      </c>
      <c r="O54" s="32"/>
      <c r="P54" s="15"/>
      <c r="Q54" s="15"/>
    </row>
    <row r="55" spans="1:17" x14ac:dyDescent="0.2">
      <c r="A55" s="37">
        <v>45413</v>
      </c>
      <c r="B55" s="42">
        <v>21.880488380550879</v>
      </c>
      <c r="C55" s="42">
        <v>14.34182958533281</v>
      </c>
      <c r="O55" s="32"/>
      <c r="P55" s="15"/>
      <c r="Q55" s="15"/>
    </row>
    <row r="56" spans="1:17" x14ac:dyDescent="0.2">
      <c r="A56" s="37">
        <v>45444</v>
      </c>
      <c r="B56" s="42">
        <v>16.098378947635418</v>
      </c>
      <c r="C56" s="42">
        <v>14.34182958533281</v>
      </c>
      <c r="O56" s="32"/>
      <c r="P56" s="15"/>
      <c r="Q56" s="15"/>
    </row>
    <row r="57" spans="1:17" x14ac:dyDescent="0.2">
      <c r="A57" s="37">
        <v>45474</v>
      </c>
      <c r="B57" s="42">
        <v>13.235463570660499</v>
      </c>
      <c r="C57" s="42">
        <v>14.34182958533281</v>
      </c>
      <c r="O57" s="32"/>
      <c r="P57" s="15"/>
      <c r="Q57" s="15"/>
    </row>
    <row r="58" spans="1:17" x14ac:dyDescent="0.2">
      <c r="A58" s="37">
        <v>45505</v>
      </c>
      <c r="B58" s="42">
        <v>12.676521111203787</v>
      </c>
      <c r="C58" s="42">
        <v>14.34182958533281</v>
      </c>
      <c r="O58" s="32"/>
      <c r="P58" s="15"/>
      <c r="Q58" s="15"/>
    </row>
    <row r="59" spans="1:17" x14ac:dyDescent="0.2">
      <c r="A59" s="37">
        <v>45536</v>
      </c>
      <c r="B59" s="42">
        <v>12.444663740834972</v>
      </c>
      <c r="C59" s="42">
        <v>14.34182958533281</v>
      </c>
      <c r="O59" s="32"/>
      <c r="P59" s="15"/>
      <c r="Q59" s="15"/>
    </row>
    <row r="60" spans="1:17" x14ac:dyDescent="0.2">
      <c r="A60" s="37">
        <v>45566</v>
      </c>
      <c r="B60" s="42">
        <v>12.500663021519397</v>
      </c>
      <c r="C60" s="42">
        <v>14.34182958533281</v>
      </c>
      <c r="O60" s="32"/>
      <c r="P60" s="15"/>
      <c r="Q60" s="15"/>
    </row>
    <row r="61" spans="1:17" x14ac:dyDescent="0.2">
      <c r="A61" s="37">
        <v>45597</v>
      </c>
      <c r="B61" s="42">
        <v>12.775787813091233</v>
      </c>
      <c r="C61" s="42">
        <v>14.34182958533281</v>
      </c>
      <c r="O61" s="32"/>
      <c r="P61" s="15"/>
      <c r="Q61" s="15"/>
    </row>
    <row r="62" spans="1:17" x14ac:dyDescent="0.2">
      <c r="A62" s="37">
        <v>45627</v>
      </c>
      <c r="B62" s="42">
        <v>11.474478173483238</v>
      </c>
      <c r="C62" s="42">
        <v>14.34182958533281</v>
      </c>
      <c r="O62" s="32"/>
      <c r="P62" s="15"/>
      <c r="Q62" s="15"/>
    </row>
    <row r="63" spans="1:17" x14ac:dyDescent="0.2">
      <c r="A63" s="37">
        <v>45658</v>
      </c>
      <c r="B63" s="42">
        <v>12.290717403584539</v>
      </c>
      <c r="C63" s="42">
        <v>14.34182958533281</v>
      </c>
      <c r="O63" s="32"/>
      <c r="P63" s="15"/>
      <c r="Q63" s="15"/>
    </row>
    <row r="64" spans="1:17" x14ac:dyDescent="0.2">
      <c r="A64" s="37">
        <v>45689</v>
      </c>
      <c r="B64" s="42">
        <v>11.711321267393625</v>
      </c>
      <c r="C64" s="42">
        <v>14.34182958533281</v>
      </c>
      <c r="O64" s="32"/>
      <c r="P64" s="15"/>
      <c r="Q64" s="15"/>
    </row>
    <row r="65" spans="1:17" x14ac:dyDescent="0.2">
      <c r="A65" s="37">
        <v>45717</v>
      </c>
      <c r="B65" s="42">
        <v>12.014512771468922</v>
      </c>
      <c r="C65" s="42">
        <v>14.34182958533281</v>
      </c>
      <c r="O65" s="32"/>
      <c r="P65" s="15"/>
      <c r="Q65" s="15"/>
    </row>
    <row r="66" spans="1:17" x14ac:dyDescent="0.2">
      <c r="A66" s="37">
        <v>45748</v>
      </c>
      <c r="B66" s="42">
        <v>10.139358085239468</v>
      </c>
      <c r="C66" s="42">
        <v>14.34182958533281</v>
      </c>
      <c r="O66" s="32"/>
      <c r="P66" s="15"/>
      <c r="Q66" s="15"/>
    </row>
    <row r="67" spans="1:17" x14ac:dyDescent="0.2">
      <c r="A67" s="37">
        <v>45778</v>
      </c>
      <c r="B67" s="42">
        <v>8.3883790100407261</v>
      </c>
      <c r="C67" s="42">
        <v>14.34182958533281</v>
      </c>
      <c r="O67" s="32"/>
      <c r="P67" s="15"/>
      <c r="Q67" s="15"/>
    </row>
    <row r="68" spans="1:17" x14ac:dyDescent="0.2">
      <c r="A68" s="37">
        <v>45809</v>
      </c>
      <c r="B68" s="42">
        <v>8.8210479086794802</v>
      </c>
      <c r="C68" s="42">
        <v>14.34182958533281</v>
      </c>
      <c r="O68" s="32"/>
      <c r="P68" s="15"/>
      <c r="Q68" s="15"/>
    </row>
    <row r="69" spans="1:17" x14ac:dyDescent="0.2">
      <c r="A69" s="37">
        <v>45839</v>
      </c>
      <c r="B69" s="42">
        <v>10.194617472507804</v>
      </c>
      <c r="C69" s="42">
        <v>14.3418295853328</v>
      </c>
      <c r="O69" s="32"/>
      <c r="P69" s="15"/>
      <c r="Q69" s="15"/>
    </row>
    <row r="70" spans="1:17" x14ac:dyDescent="0.2">
      <c r="A70" s="37">
        <v>45870</v>
      </c>
      <c r="B70" s="42">
        <v>10.267969787104626</v>
      </c>
      <c r="C70" s="42">
        <v>14.3418295853328</v>
      </c>
      <c r="O70" s="32"/>
      <c r="P70" s="15"/>
      <c r="Q70" s="15"/>
    </row>
    <row r="71" spans="1:17" x14ac:dyDescent="0.2">
      <c r="A71" s="37">
        <v>45901</v>
      </c>
      <c r="B71" s="42">
        <v>9.8134892685636466</v>
      </c>
      <c r="C71" s="42">
        <v>14.3418295853328</v>
      </c>
      <c r="O71" s="32"/>
      <c r="P71" s="15"/>
      <c r="Q71" s="15"/>
    </row>
    <row r="72" spans="1:17" x14ac:dyDescent="0.2">
      <c r="A72" s="37">
        <v>45931</v>
      </c>
      <c r="B72" s="42">
        <v>13.023358073242729</v>
      </c>
      <c r="C72" s="42">
        <v>14.3418295853328</v>
      </c>
      <c r="O72" s="32"/>
      <c r="P72" s="15"/>
      <c r="Q72" s="15"/>
    </row>
    <row r="73" spans="1:17" x14ac:dyDescent="0.2">
      <c r="A73" s="37">
        <v>45962</v>
      </c>
      <c r="B73" s="42">
        <v>11.7</v>
      </c>
      <c r="C73" s="42">
        <v>14.3418295853328</v>
      </c>
      <c r="O73" s="32"/>
      <c r="P73" s="15"/>
      <c r="Q73" s="15"/>
    </row>
    <row r="74" spans="1:17" x14ac:dyDescent="0.2">
      <c r="A74" s="47" t="s">
        <v>142</v>
      </c>
      <c r="B74" s="47"/>
      <c r="C74" s="47"/>
      <c r="O74" s="32"/>
      <c r="P74" s="15"/>
      <c r="Q74" s="15"/>
    </row>
    <row r="75" spans="1:17" x14ac:dyDescent="0.2">
      <c r="O75" s="32"/>
      <c r="P75" s="15"/>
      <c r="Q75" s="15"/>
    </row>
  </sheetData>
  <mergeCells count="4">
    <mergeCell ref="A74:C74"/>
    <mergeCell ref="B4:C4"/>
    <mergeCell ref="A2:C3"/>
    <mergeCell ref="J22:L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Chart VII.1</vt:lpstr>
      <vt:lpstr>Chart VII.2</vt:lpstr>
      <vt:lpstr>Chart VII.3</vt:lpstr>
      <vt:lpstr>Chart VII.4</vt:lpstr>
      <vt:lpstr>Chart VII.5</vt:lpstr>
      <vt:lpstr>Chart VII.6</vt:lpstr>
      <vt:lpstr>Chart VII.7</vt:lpstr>
      <vt:lpstr>Chart VII.8</vt:lpstr>
      <vt:lpstr>Chart VII.9</vt:lpstr>
      <vt:lpstr>Chart VII.10</vt:lpstr>
      <vt:lpstr>Chart VII.11</vt:lpstr>
      <vt:lpstr>Chart VII.12</vt:lpstr>
      <vt:lpstr>Chart VII.13</vt:lpstr>
      <vt:lpstr>Chart VII.14</vt:lpstr>
      <vt:lpstr>Chart VII.15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Chowdhry</dc:creator>
  <cp:lastModifiedBy>Sonali Chowdhry</cp:lastModifiedBy>
  <dcterms:created xsi:type="dcterms:W3CDTF">2026-01-15T08:19:19Z</dcterms:created>
  <dcterms:modified xsi:type="dcterms:W3CDTF">2026-01-28T15:44:34Z</dcterms:modified>
</cp:coreProperties>
</file>