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tables/table1.xml" ContentType="application/vnd.openxmlformats-officedocument.spreadsheetml.tab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305" firstSheet="23" activeTab="29"/>
  </bookViews>
  <sheets>
    <sheet name="Chart VIII.1(a)" sheetId="34" r:id="rId1"/>
    <sheet name="Chart VIII.1(b)" sheetId="35" r:id="rId2"/>
    <sheet name="Chart VIII.2" sheetId="36" r:id="rId3"/>
    <sheet name="Chart VIII.3" sheetId="37" r:id="rId4"/>
    <sheet name="Chart VIII.4" sheetId="38" r:id="rId5"/>
    <sheet name="Chart VIII.5" sheetId="39" r:id="rId6"/>
    <sheet name="Chart VII.6" sheetId="40" r:id="rId7"/>
    <sheet name="Chart VIII.7" sheetId="8" r:id="rId8"/>
    <sheet name="Chart VIII.8" sheetId="11" r:id="rId9"/>
    <sheet name="Chart VIII.9" sheetId="12" r:id="rId10"/>
    <sheet name="Chart VIII.10" sheetId="14" r:id="rId11"/>
    <sheet name="Chart VIII.11" sheetId="16" r:id="rId12"/>
    <sheet name="Chart VIII.12" sheetId="15" r:id="rId13"/>
    <sheet name="Chart VIII.13" sheetId="17" r:id="rId14"/>
    <sheet name="Chart VIII.14" sheetId="19" r:id="rId15"/>
    <sheet name="Chart VIII.15" sheetId="21" r:id="rId16"/>
    <sheet name="Chart VIII.16" sheetId="23" r:id="rId17"/>
    <sheet name="Chart VIII.17" sheetId="22" r:id="rId18"/>
    <sheet name="Chart VIII.18" sheetId="33" r:id="rId19"/>
    <sheet name="Chart VIII.19" sheetId="24" r:id="rId20"/>
    <sheet name="Chart VIII.20" sheetId="25" r:id="rId21"/>
    <sheet name="Chart VIII.21" sheetId="27" r:id="rId22"/>
    <sheet name="Chart VIII.22" sheetId="26" r:id="rId23"/>
    <sheet name="Chart VIII.23" sheetId="29" r:id="rId24"/>
    <sheet name="Chart VIII.24" sheetId="30" r:id="rId25"/>
    <sheet name="Chart VIII.25" sheetId="31" r:id="rId26"/>
    <sheet name="Chart VIII.26" sheetId="18" r:id="rId27"/>
    <sheet name="Chart VIII.27" sheetId="32" r:id="rId28"/>
    <sheet name="Chart VIII.28" sheetId="13" r:id="rId29"/>
    <sheet name="Table VIII.1" sheetId="41" r:id="rId30"/>
  </sheets>
  <externalReferences>
    <externalReference r:id="rId31"/>
  </externalReferences>
  <definedNames>
    <definedName name="_xlnm._FilterDatabase" localSheetId="22" hidden="1">'Chart VIII.22'!$A$2:$B$12</definedName>
    <definedName name="_xlchart.v1.0" hidden="1">[1]sector!$C$48:$C$59</definedName>
    <definedName name="_xlchart.v1.1" hidden="1">[1]sector!$D$47</definedName>
    <definedName name="_xlchart.v1.2" hidden="1">[1]sector!$D$48:$D$59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3" l="1"/>
  <c r="C5" i="33"/>
  <c r="C6" i="33"/>
  <c r="C7" i="33"/>
  <c r="C8" i="33"/>
  <c r="C9" i="33"/>
  <c r="C10" i="33"/>
  <c r="C11" i="33"/>
  <c r="C12" i="33"/>
  <c r="C3" i="33"/>
  <c r="F3" i="31"/>
  <c r="F4" i="31"/>
  <c r="F5" i="31"/>
  <c r="F6" i="31"/>
  <c r="F7" i="31"/>
  <c r="F8" i="31"/>
  <c r="F9" i="31"/>
  <c r="F10" i="31"/>
  <c r="F11" i="31"/>
  <c r="F12" i="31"/>
  <c r="F13" i="31"/>
  <c r="F16" i="30"/>
  <c r="E16" i="30"/>
  <c r="F15" i="30"/>
  <c r="E15" i="30"/>
  <c r="F14" i="30"/>
  <c r="E14" i="30"/>
  <c r="F13" i="30"/>
  <c r="E13" i="30"/>
  <c r="F12" i="30"/>
  <c r="E12" i="30"/>
  <c r="F11" i="30"/>
  <c r="E11" i="30"/>
  <c r="F10" i="30"/>
  <c r="E10" i="30"/>
  <c r="F9" i="30"/>
  <c r="E9" i="30"/>
  <c r="F8" i="30"/>
  <c r="E8" i="30"/>
  <c r="F7" i="30"/>
  <c r="E7" i="30"/>
  <c r="F6" i="30"/>
  <c r="E6" i="30"/>
  <c r="F5" i="30"/>
  <c r="E5" i="30"/>
  <c r="L4" i="30"/>
  <c r="L5" i="30" s="1"/>
  <c r="L6" i="30" s="1"/>
  <c r="L7" i="30" s="1"/>
  <c r="L8" i="30" s="1"/>
  <c r="L9" i="30" s="1"/>
  <c r="L10" i="30" s="1"/>
  <c r="L11" i="30" s="1"/>
  <c r="L12" i="30" s="1"/>
  <c r="L13" i="30" s="1"/>
  <c r="L14" i="30" s="1"/>
  <c r="L15" i="30" s="1"/>
  <c r="L16" i="30" s="1"/>
  <c r="H4" i="30"/>
  <c r="H5" i="30" s="1"/>
  <c r="F4" i="30"/>
  <c r="E4" i="30"/>
  <c r="I4" i="30" s="1"/>
  <c r="K3" i="30"/>
  <c r="I5" i="30" l="1"/>
  <c r="J4" i="30"/>
  <c r="H6" i="30"/>
  <c r="H7" i="30" s="1"/>
  <c r="H8" i="30" s="1"/>
  <c r="H9" i="30" s="1"/>
  <c r="H10" i="30" s="1"/>
  <c r="H11" i="30" s="1"/>
  <c r="I7" i="30" l="1"/>
  <c r="I10" i="30"/>
  <c r="I9" i="30"/>
  <c r="I8" i="30"/>
  <c r="J5" i="30"/>
  <c r="K4" i="30"/>
  <c r="I11" i="30"/>
  <c r="H12" i="30"/>
  <c r="I6" i="30"/>
  <c r="H13" i="30" l="1"/>
  <c r="I12" i="30"/>
  <c r="M4" i="30"/>
  <c r="N4" i="30" s="1"/>
  <c r="J6" i="30"/>
  <c r="K5" i="30"/>
  <c r="K6" i="30" l="1"/>
  <c r="J7" i="30"/>
  <c r="M5" i="30"/>
  <c r="N5" i="30" s="1"/>
  <c r="H14" i="30"/>
  <c r="I13" i="30"/>
  <c r="H15" i="30" l="1"/>
  <c r="I14" i="30"/>
  <c r="J8" i="30"/>
  <c r="K7" i="30"/>
  <c r="M7" i="30"/>
  <c r="N7" i="30" s="1"/>
  <c r="M6" i="30"/>
  <c r="N6" i="30" s="1"/>
  <c r="H16" i="30" l="1"/>
  <c r="I16" i="30" s="1"/>
  <c r="I15" i="30"/>
  <c r="J9" i="30"/>
  <c r="K8" i="30"/>
  <c r="J10" i="30" l="1"/>
  <c r="K9" i="30"/>
  <c r="M8" i="30"/>
  <c r="N8" i="30" s="1"/>
  <c r="J11" i="30" l="1"/>
  <c r="K10" i="30"/>
  <c r="M9" i="30"/>
  <c r="N9" i="30" s="1"/>
  <c r="K11" i="30" l="1"/>
  <c r="J12" i="30"/>
  <c r="M10" i="30"/>
  <c r="N10" i="30" s="1"/>
  <c r="K12" i="30" l="1"/>
  <c r="J13" i="30"/>
  <c r="M12" i="30"/>
  <c r="N12" i="30" s="1"/>
  <c r="M11" i="30"/>
  <c r="N11" i="30" s="1"/>
  <c r="J14" i="30" l="1"/>
  <c r="K13" i="30"/>
  <c r="M13" i="30"/>
  <c r="N13" i="30" s="1"/>
  <c r="J15" i="30" l="1"/>
  <c r="K14" i="30"/>
  <c r="K15" i="30" l="1"/>
  <c r="J16" i="30"/>
  <c r="K16" i="30" s="1"/>
  <c r="M14" i="30"/>
  <c r="N14" i="30" s="1"/>
  <c r="M16" i="30" l="1"/>
  <c r="N16" i="30" s="1"/>
  <c r="M15" i="30"/>
  <c r="N15" i="30" s="1"/>
  <c r="E10" i="25" l="1"/>
  <c r="E9" i="25"/>
  <c r="E8" i="25"/>
  <c r="E7" i="25"/>
  <c r="E6" i="25"/>
  <c r="E5" i="25"/>
  <c r="E4" i="25"/>
  <c r="E3" i="25"/>
  <c r="B14" i="23"/>
  <c r="D75" i="17"/>
  <c r="C41" i="17"/>
  <c r="C40" i="17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4" i="11"/>
  <c r="E4" i="11"/>
</calcChain>
</file>

<file path=xl/sharedStrings.xml><?xml version="1.0" encoding="utf-8"?>
<sst xmlns="http://schemas.openxmlformats.org/spreadsheetml/2006/main" count="598" uniqueCount="331">
  <si>
    <t>LFPR</t>
  </si>
  <si>
    <t>2017-18</t>
  </si>
  <si>
    <t>2018-19</t>
  </si>
  <si>
    <t>2019-20</t>
  </si>
  <si>
    <t>2020-21</t>
  </si>
  <si>
    <t>2021-22</t>
  </si>
  <si>
    <t>2022-23</t>
  </si>
  <si>
    <t>WPR</t>
  </si>
  <si>
    <t>UR</t>
  </si>
  <si>
    <t>aged 15-29 years</t>
  </si>
  <si>
    <t>(age 15 years and above, in per cent)</t>
  </si>
  <si>
    <t>Quarters</t>
  </si>
  <si>
    <t>Apr-Jun 2021</t>
  </si>
  <si>
    <t>Oct-Dec 2021</t>
  </si>
  <si>
    <t>Apr-Jun 2022</t>
  </si>
  <si>
    <t>Oct-Dec 2022</t>
  </si>
  <si>
    <t>Jan-Mar 2023</t>
  </si>
  <si>
    <t>Apr-Jun 2023</t>
  </si>
  <si>
    <t>Oct-Dec 2023</t>
  </si>
  <si>
    <t>Jan-Mar 2024</t>
  </si>
  <si>
    <t>Worker Population Ratio</t>
  </si>
  <si>
    <t>UR (RHS)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</si>
  <si>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</si>
  <si>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</si>
  <si>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</si>
  <si>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</si>
  <si>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</si>
  <si>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</si>
  <si>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</si>
  <si>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</si>
  <si>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</si>
  <si>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</si>
  <si>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</si>
  <si>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</si>
  <si>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Jul-Sep 2021</t>
  </si>
  <si>
    <t>Jan-Mar 2022</t>
  </si>
  <si>
    <t>Jul-Sep 2022</t>
  </si>
  <si>
    <t>Jul-Sep 2023</t>
  </si>
  <si>
    <t>Rural</t>
  </si>
  <si>
    <t>Urban</t>
  </si>
  <si>
    <t>Rural+Urban</t>
  </si>
  <si>
    <t xml:space="preserve">Male </t>
  </si>
  <si>
    <t>Female</t>
  </si>
  <si>
    <t>Person</t>
  </si>
  <si>
    <t>Agriculture</t>
  </si>
  <si>
    <t>Manufacturing</t>
  </si>
  <si>
    <t>Construction</t>
  </si>
  <si>
    <t>Trade, hotel &amp; Restaurant</t>
  </si>
  <si>
    <t>Transport, storage &amp; communication</t>
  </si>
  <si>
    <t>Other services</t>
  </si>
  <si>
    <t>Own account worker and employer</t>
  </si>
  <si>
    <t>Helper in household enterprise</t>
  </si>
  <si>
    <t>Regular wage/salary</t>
  </si>
  <si>
    <t>Casual labour</t>
  </si>
  <si>
    <t>All self employed</t>
  </si>
  <si>
    <t>Rural+urban</t>
  </si>
  <si>
    <t>Self-employment</t>
  </si>
  <si>
    <t>Male</t>
  </si>
  <si>
    <t xml:space="preserve"> </t>
  </si>
  <si>
    <t>Rural Female</t>
  </si>
  <si>
    <t>Urban Female</t>
  </si>
  <si>
    <t>Chart VIII.5: Share of female workforce in self-employment</t>
  </si>
  <si>
    <t>Chart VIII.4: Trend in broad category wise employment status</t>
  </si>
  <si>
    <t>Chart VIII.7: Rural India drives the rise in female LFPR</t>
  </si>
  <si>
    <t>Female LFPR %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</si>
  <si>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</si>
  <si>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</si>
  <si>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</si>
  <si>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</si>
  <si>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</si>
  <si>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</si>
  <si>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</si>
  <si>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</si>
  <si>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</si>
  <si>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</si>
  <si>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2014-15</t>
  </si>
  <si>
    <t>2015-16</t>
  </si>
  <si>
    <t>2016-17</t>
  </si>
  <si>
    <t>Numbers</t>
  </si>
  <si>
    <t>IN LAKH</t>
  </si>
  <si>
    <t>TPE</t>
  </si>
  <si>
    <t xml:space="preserve">Workers </t>
  </si>
  <si>
    <t xml:space="preserve">TPE </t>
  </si>
  <si>
    <t>2011-12</t>
  </si>
  <si>
    <t>Workers</t>
  </si>
  <si>
    <t>Chart VIII.8: Trend in employment in organised manufacturing sector</t>
  </si>
  <si>
    <t>Chart VIII.9: Trend in employment per factory</t>
  </si>
  <si>
    <t>Total Persons Engaged per Factory in Operation</t>
  </si>
  <si>
    <t>Workers per Factory in Operation</t>
  </si>
  <si>
    <t>Total</t>
  </si>
  <si>
    <t xml:space="preserve">Rural </t>
  </si>
  <si>
    <t>Chart VIII.10: YoY growth in wages per worker</t>
  </si>
  <si>
    <t>ASI for MER March 2024</t>
  </si>
  <si>
    <t>Total Persons Engaged</t>
  </si>
  <si>
    <t>0 --- 49</t>
  </si>
  <si>
    <t>50 ---  99</t>
  </si>
  <si>
    <t>100 -- 199</t>
  </si>
  <si>
    <t>200 -- 499</t>
  </si>
  <si>
    <t>500 -- 999</t>
  </si>
  <si>
    <t>1000 -1999</t>
  </si>
  <si>
    <t>2000--4999</t>
  </si>
  <si>
    <t>5000&amp;Above</t>
  </si>
  <si>
    <t>Factories in operation</t>
  </si>
  <si>
    <t>Wages per worker (in lakhs)</t>
  </si>
  <si>
    <t>0  ---  14</t>
  </si>
  <si>
    <r>
      <rPr>
        <sz val="11"/>
        <rFont val="Calibri"/>
        <family val="1"/>
      </rPr>
      <t>15  --- 19</t>
    </r>
  </si>
  <si>
    <r>
      <rPr>
        <sz val="11"/>
        <rFont val="Calibri"/>
        <family val="1"/>
      </rPr>
      <t>20  --- 29</t>
    </r>
  </si>
  <si>
    <r>
      <rPr>
        <sz val="11"/>
        <rFont val="Calibri"/>
        <family val="1"/>
      </rPr>
      <t>30  --- 49</t>
    </r>
  </si>
  <si>
    <r>
      <rPr>
        <sz val="11"/>
        <rFont val="Calibri"/>
        <family val="1"/>
      </rPr>
      <t>50 ---  99</t>
    </r>
  </si>
  <si>
    <r>
      <rPr>
        <sz val="11"/>
        <rFont val="Calibri"/>
        <family val="1"/>
      </rPr>
      <t>100 -- 199</t>
    </r>
  </si>
  <si>
    <r>
      <rPr>
        <sz val="11"/>
        <rFont val="Calibri"/>
        <family val="1"/>
      </rPr>
      <t>200 -- 499</t>
    </r>
  </si>
  <si>
    <r>
      <rPr>
        <sz val="11"/>
        <rFont val="Calibri"/>
        <family val="1"/>
      </rPr>
      <t>500 -- 999</t>
    </r>
  </si>
  <si>
    <r>
      <rPr>
        <sz val="11"/>
        <rFont val="Calibri"/>
        <family val="1"/>
      </rPr>
      <t>1000 -1999</t>
    </r>
  </si>
  <si>
    <r>
      <rPr>
        <sz val="11"/>
        <rFont val="Calibri"/>
        <family val="1"/>
      </rPr>
      <t>2000--4999</t>
    </r>
  </si>
  <si>
    <r>
      <rPr>
        <sz val="11"/>
        <rFont val="Calibri"/>
        <family val="1"/>
      </rPr>
      <t>5000&amp;Above</t>
    </r>
  </si>
  <si>
    <t>share in TPE</t>
  </si>
  <si>
    <t>Food products</t>
  </si>
  <si>
    <t>Textiles</t>
  </si>
  <si>
    <t>Basic Metals</t>
  </si>
  <si>
    <t>Wearing Apparel</t>
  </si>
  <si>
    <t>Motor Vehicles</t>
  </si>
  <si>
    <t>Other non-metallic mineral products</t>
  </si>
  <si>
    <t>Chemicals</t>
  </si>
  <si>
    <t>Machinery</t>
  </si>
  <si>
    <t>Rubber and Plastic</t>
  </si>
  <si>
    <t>Pharma</t>
  </si>
  <si>
    <t>Others</t>
  </si>
  <si>
    <t>Growth in 5 years</t>
  </si>
  <si>
    <t>Pharmaceuticals</t>
  </si>
  <si>
    <t>Rubber &amp; Plastic Products</t>
  </si>
  <si>
    <t>Computer, Electronics etc.</t>
  </si>
  <si>
    <t>Share in Factories</t>
  </si>
  <si>
    <t>Share in TPE</t>
  </si>
  <si>
    <r>
      <rPr>
        <sz val="9"/>
        <rFont val="Calibri"/>
        <family val="1"/>
      </rPr>
      <t>Tamil Nadu</t>
    </r>
  </si>
  <si>
    <r>
      <rPr>
        <sz val="9"/>
        <rFont val="Calibri"/>
        <family val="1"/>
      </rPr>
      <t>Gujarat</t>
    </r>
  </si>
  <si>
    <r>
      <rPr>
        <sz val="9"/>
        <rFont val="Calibri"/>
        <family val="1"/>
      </rPr>
      <t>Maharashtra</t>
    </r>
  </si>
  <si>
    <t>Uttar Pradesh</t>
  </si>
  <si>
    <r>
      <rPr>
        <sz val="9"/>
        <rFont val="Calibri"/>
        <family val="1"/>
      </rPr>
      <t>Karnataka</t>
    </r>
  </si>
  <si>
    <r>
      <rPr>
        <sz val="9"/>
        <rFont val="Calibri"/>
        <family val="1"/>
      </rPr>
      <t>Haryana</t>
    </r>
  </si>
  <si>
    <t>total persons engaged</t>
  </si>
  <si>
    <t>Arunachal Pradesh</t>
  </si>
  <si>
    <t>5Y Growth in TPE</t>
  </si>
  <si>
    <t>5Y Growth in Workers</t>
  </si>
  <si>
    <t>Chattisgarh</t>
  </si>
  <si>
    <t>Haryana</t>
  </si>
  <si>
    <t>Gujarat</t>
  </si>
  <si>
    <t>Rajasthan</t>
  </si>
  <si>
    <t>Odisha</t>
  </si>
  <si>
    <t>Andhra Pradesh</t>
  </si>
  <si>
    <t>Bihar</t>
  </si>
  <si>
    <t>Maharashtra</t>
  </si>
  <si>
    <t>Tamil Nadu</t>
  </si>
  <si>
    <t>Karnataka</t>
  </si>
  <si>
    <t>Tripura</t>
  </si>
  <si>
    <t>Jammu &amp; Kashmir</t>
  </si>
  <si>
    <t>Manipur</t>
  </si>
  <si>
    <t>Factories in Operation</t>
  </si>
  <si>
    <t>Less than 100 Employees</t>
  </si>
  <si>
    <t>More than 100 Employees</t>
  </si>
  <si>
    <t>Andaman &amp; N. Island</t>
  </si>
  <si>
    <t>Chart VIII.11: Top six states in the number of factories and employment</t>
  </si>
  <si>
    <t>Chart VIII.12: Top six states in five years (FY18-FY22) growth in employment in factories</t>
  </si>
  <si>
    <t>Chart VIII.13: Predominance of smaller factories while larger factories generate greater employment</t>
  </si>
  <si>
    <t>Source: Annual Survey of Industries</t>
  </si>
  <si>
    <t>Chart VIII.14: Larger factories pay better wages</t>
  </si>
  <si>
    <t>Chart VIII.15: Higher employment growth in larger factories</t>
  </si>
  <si>
    <t>Computer. etc.</t>
  </si>
  <si>
    <t>Chart VIII.17: Total growth in employment in 5 years: FY18 to FY22</t>
  </si>
  <si>
    <t>FY19</t>
  </si>
  <si>
    <t>FY20</t>
  </si>
  <si>
    <t>FY21</t>
  </si>
  <si>
    <t>FY22</t>
  </si>
  <si>
    <t>FY23</t>
  </si>
  <si>
    <t>FY24</t>
  </si>
  <si>
    <t>Chart VIII.19: Net payroll addition in EPFO</t>
  </si>
  <si>
    <t>Fin Year</t>
  </si>
  <si>
    <t>Vacancies Mobilized</t>
  </si>
  <si>
    <t>2016-2017</t>
  </si>
  <si>
    <t>FY17</t>
  </si>
  <si>
    <t>2017-2018</t>
  </si>
  <si>
    <t>FY18</t>
  </si>
  <si>
    <t>2018-2019</t>
  </si>
  <si>
    <t>2019-2020</t>
  </si>
  <si>
    <t>2020-2021</t>
  </si>
  <si>
    <t>2021-2022</t>
  </si>
  <si>
    <t>2022-2023</t>
  </si>
  <si>
    <t>2023-2024</t>
  </si>
  <si>
    <t>Chart VIII.20: Vacancies mobilised under NCS</t>
  </si>
  <si>
    <t>in lakh</t>
  </si>
  <si>
    <t>Source: Inputs from MoLE</t>
  </si>
  <si>
    <t>Country</t>
  </si>
  <si>
    <t>Overtime Premium</t>
  </si>
  <si>
    <t>India</t>
  </si>
  <si>
    <t>China</t>
  </si>
  <si>
    <t>Vietnam</t>
  </si>
  <si>
    <t>Thailand</t>
  </si>
  <si>
    <t>Malaysia</t>
  </si>
  <si>
    <t>US</t>
  </si>
  <si>
    <t>France</t>
  </si>
  <si>
    <t>Japan</t>
  </si>
  <si>
    <t>Germany</t>
  </si>
  <si>
    <t>Sweden</t>
  </si>
  <si>
    <t>UK</t>
  </si>
  <si>
    <t>Number of Activities</t>
  </si>
  <si>
    <t>UP</t>
  </si>
  <si>
    <t>Andhra 
Pradesh</t>
  </si>
  <si>
    <t>Tamil 
Nadu</t>
  </si>
  <si>
    <t xml:space="preserve">Maharashtra </t>
  </si>
  <si>
    <t xml:space="preserve">West 
Bengal </t>
  </si>
  <si>
    <t>MP</t>
  </si>
  <si>
    <t>Chart VIII.21: India has a higher overtime wage premium</t>
  </si>
  <si>
    <t>Source: Dandekar and Roy (2023)</t>
  </si>
  <si>
    <t>Chart VIII.22: Number of activities restricted for women across states</t>
  </si>
  <si>
    <t>Source: Singh (2023)</t>
  </si>
  <si>
    <t>Nominal, Agriculture</t>
  </si>
  <si>
    <t>Nominal, Non-agriculture</t>
  </si>
  <si>
    <t>Real, Agriculture</t>
  </si>
  <si>
    <t>Real, Non-agriculture</t>
  </si>
  <si>
    <t>Chart VIII.23 (a): YoY growth in nominal rural wages, Men</t>
  </si>
  <si>
    <t>Chart VIII.23 (b): YoY growth in real rural wages, Men</t>
  </si>
  <si>
    <t xml:space="preserve">Source: Monthly Rural Wage Rates by Labour Bureau </t>
  </si>
  <si>
    <t>Note: For calculating real wages, nominal wages are divided from CPI-Rural Labour</t>
  </si>
  <si>
    <t>(numbers  in lakhs)</t>
  </si>
  <si>
    <t>male population</t>
  </si>
  <si>
    <t>female population</t>
  </si>
  <si>
    <t>Annual rise in male population</t>
  </si>
  <si>
    <t xml:space="preserve">Annual rise in female population </t>
  </si>
  <si>
    <t>Male WPR (all ages)</t>
  </si>
  <si>
    <t>Female WPR (all ages)</t>
  </si>
  <si>
    <t>Annual increase in workforce</t>
  </si>
  <si>
    <t>Total workforce (in lakh)</t>
  </si>
  <si>
    <t>agricultural employment (in lakh)</t>
  </si>
  <si>
    <t>share of agri</t>
  </si>
  <si>
    <t>Job shedding by agriculture</t>
  </si>
  <si>
    <t>Need for new jobs - Total</t>
  </si>
  <si>
    <t>2023</t>
  </si>
  <si>
    <t>-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</si>
  <si>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</si>
  <si>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</si>
  <si>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</si>
  <si>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</si>
  <si>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</si>
  <si>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</si>
  <si>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</si>
  <si>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</si>
  <si>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</si>
  <si>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</si>
  <si>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</si>
  <si>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</si>
  <si>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</si>
  <si>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Assuming a one percentage point rise in female WPR every year post 2023</t>
  </si>
  <si>
    <t>Estimated separately by multiplying WPR (rural, urban, male, female) from PLFS with MoHFW's population projection.</t>
  </si>
  <si>
    <t>Later numbers are estimated by multiplying overall male and female WPR with projected population</t>
  </si>
  <si>
    <t>Estimated by multiplying total employment by share of agriculture</t>
  </si>
  <si>
    <t>initial share at 45.8% is from PLFS</t>
  </si>
  <si>
    <t xml:space="preserve"> decline by 0.87 pp every year to reach one-fourth of employment in 2047</t>
  </si>
  <si>
    <t>Source: Indian Staffing Federation</t>
  </si>
  <si>
    <t>Net New Employment Growth YoY (RHS)</t>
  </si>
  <si>
    <t>Formal Contract Workforce (in lakhs)</t>
  </si>
  <si>
    <t>Net New Employment Growth (YoY)</t>
  </si>
  <si>
    <t>Formal Contract Workforce (numbers)</t>
  </si>
  <si>
    <t>Chart VIII.25: Growth contract staffing workforce in past 10 years</t>
  </si>
  <si>
    <t>Chart VIII.26: Sectoral distribution of flexi workforce in 2023</t>
  </si>
  <si>
    <t>Chart VIII.28: Rise in the percentage of persons aged 15-29 years who received formal vocational/technical training</t>
  </si>
  <si>
    <t>Skills Participated</t>
  </si>
  <si>
    <t>India's Rank</t>
  </si>
  <si>
    <t>Chart VIII.29: India at WorldSkills competition</t>
  </si>
  <si>
    <t>Source: MSDE Annual Report 2022-23</t>
  </si>
  <si>
    <t>FY</t>
  </si>
  <si>
    <t>No. of Members</t>
  </si>
  <si>
    <t>Chart VIII.18: Rising EPFO membership</t>
  </si>
  <si>
    <t>No. of Members (in crore)</t>
  </si>
  <si>
    <t>Source: EPFO Annual Reports</t>
  </si>
  <si>
    <t>Source: PLFS Quarterly reports for urban areas</t>
  </si>
  <si>
    <t>Source: PLFS annual reports</t>
  </si>
  <si>
    <t>Chart VIII.2: Declining quarterly urban unemployment rate</t>
  </si>
  <si>
    <t>Year</t>
  </si>
  <si>
    <t>Chart VIII.24-Calculating Annual need for job creation until 2036, with rise in population as projected, rise in female workforce participation and job shedding by agriculture</t>
  </si>
  <si>
    <t>Source: MoHFW population projections &amp; PLFS</t>
  </si>
  <si>
    <t>15  --- 19</t>
  </si>
  <si>
    <t>20  --- 29</t>
  </si>
  <si>
    <t>30  --- 49</t>
  </si>
  <si>
    <t>Chart VIII.6: Youth employment indicators</t>
  </si>
  <si>
    <t>IT</t>
  </si>
  <si>
    <t>ITES</t>
  </si>
  <si>
    <t>E-commerce</t>
  </si>
  <si>
    <t>BFSI</t>
  </si>
  <si>
    <t>Education</t>
  </si>
  <si>
    <t>Manufacturing (Machinery)</t>
  </si>
  <si>
    <t>Media</t>
  </si>
  <si>
    <t>Logistics</t>
  </si>
  <si>
    <t>Infrastructure/Construction &amp; Energy</t>
  </si>
  <si>
    <t>Manufacturing (Non-machinery)</t>
  </si>
  <si>
    <t>FMCG</t>
  </si>
  <si>
    <t>Consumer Durables</t>
  </si>
  <si>
    <t>Retail</t>
  </si>
  <si>
    <t>Flexi Contract workers in mn</t>
  </si>
  <si>
    <t>Sectors</t>
  </si>
  <si>
    <t>States</t>
  </si>
  <si>
    <t>Industries</t>
  </si>
  <si>
    <t>Employment Range</t>
  </si>
  <si>
    <t>Source: PLFS Annual Reports</t>
  </si>
  <si>
    <t>in lakhs</t>
  </si>
  <si>
    <t>New Members</t>
  </si>
  <si>
    <t>Exited</t>
  </si>
  <si>
    <t>Exited and Rejoined</t>
  </si>
  <si>
    <t>Net Payroll Addition</t>
  </si>
  <si>
    <t>Chart VIII.1: Improving annual labour market indicators (July-June period)</t>
  </si>
  <si>
    <t>(a) Usual status, aged 15 years and above</t>
  </si>
  <si>
    <t xml:space="preserve"> https://dge.gov.in/dge/reference-publication-reports-annual</t>
  </si>
  <si>
    <t>(b)Current Weekly status, aged 15 years and above</t>
  </si>
  <si>
    <t>https://dge.gov.in/dge/reference-publication-reports-quarterly-plfs</t>
  </si>
  <si>
    <t>Chart VIII.3: Distribution of workers by broad industry divisions, 2022-2</t>
  </si>
  <si>
    <t>Chart VIII.16: Share in factory employment in FY22</t>
  </si>
  <si>
    <t>Table VIII.1: Indian factories could hire more workers by adopting competitive per-worker space standards</t>
  </si>
  <si>
    <t xml:space="preserve">Country  </t>
  </si>
  <si>
    <t>Per worker space (sqm)</t>
  </si>
  <si>
    <t>Additional jobs created</t>
  </si>
  <si>
    <t>Working Hours limit in a factory</t>
  </si>
  <si>
    <t>N/A</t>
  </si>
  <si>
    <t>Singapore</t>
  </si>
  <si>
    <t>Bangladesh</t>
  </si>
  <si>
    <t>Switzerland</t>
  </si>
  <si>
    <t>No limit</t>
  </si>
  <si>
    <t>Sufficient' Space</t>
  </si>
  <si>
    <t>Denmark</t>
  </si>
  <si>
    <t>Norway</t>
  </si>
  <si>
    <t>Indonesia</t>
  </si>
  <si>
    <t>Source: Kaur, Kaur, and Roy (2023)</t>
  </si>
  <si>
    <t>South Korea</t>
  </si>
  <si>
    <t>Source: Roy, Saxena, and Singh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</si>
</sst>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1"/>
    </font>
    <font>
      <sz val="11"/>
      <name val="Calibri"/>
      <family val="2"/>
    </font>
    <font>
      <sz val="9"/>
      <name val="Calibri"/>
      <family val="2"/>
    </font>
    <font>
      <sz val="9"/>
      <name val="Calibri"/>
      <family val="1"/>
    </font>
    <font>
      <sz val="9"/>
      <color rgb="FF000000"/>
      <name val="Calibri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2" fillId="0" borderId="0"/>
    <xf numFmtId="0" fontId="1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8" fillId="7" borderId="12" applyNumberFormat="0" applyAlignment="0" applyProtection="0"/>
    <xf numFmtId="0" fontId="29" fillId="8" borderId="13" applyNumberFormat="0" applyAlignment="0" applyProtection="0"/>
    <xf numFmtId="0" fontId="30" fillId="8" borderId="12" applyNumberFormat="0" applyAlignment="0" applyProtection="0"/>
    <xf numFmtId="0" fontId="31" fillId="0" borderId="14" applyNumberFormat="0" applyFill="0" applyAlignment="0" applyProtection="0"/>
    <xf numFmtId="0" fontId="32" fillId="9" borderId="1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3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6" applyNumberFormat="0" applyFont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6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</cellStyleXfs>
  <cellXfs count="217">
    <xf numFmtId="0" fontId="0" fillId="0" borderId="0" xfId="0"/>
    <xf numFmtId="0" fontId="6" fillId="0" borderId="2" xfId="3" applyFont="1" applyBorder="1"/>
    <xf numFmtId="0" fontId="7" fillId="0" borderId="2" xfId="3" applyFont="1" applyBorder="1"/>
    <xf numFmtId="165" fontId="7" fillId="0" borderId="2" xfId="3" applyNumberFormat="1" applyFont="1" applyBorder="1"/>
    <xf numFmtId="165" fontId="8" fillId="0" borderId="2" xfId="2" applyNumberFormat="1" applyFont="1" applyBorder="1" applyAlignment="1">
      <alignment horizontal="center" vertical="center" wrapText="1"/>
    </xf>
    <xf numFmtId="0" fontId="1" fillId="0" borderId="0" xfId="3"/>
    <xf numFmtId="0" fontId="4" fillId="0" borderId="0" xfId="2"/>
    <xf numFmtId="165" fontId="7" fillId="0" borderId="2" xfId="2" applyNumberFormat="1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 vertical="center" wrapText="1"/>
    </xf>
    <xf numFmtId="165" fontId="7" fillId="0" borderId="2" xfId="2" applyNumberFormat="1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165" fontId="7" fillId="0" borderId="0" xfId="2" applyNumberFormat="1" applyFont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3" fontId="0" fillId="0" borderId="4" xfId="0" applyNumberFormat="1" applyBorder="1"/>
    <xf numFmtId="165" fontId="0" fillId="0" borderId="0" xfId="0" applyNumberFormat="1"/>
    <xf numFmtId="9" fontId="0" fillId="0" borderId="0" xfId="1" applyFont="1"/>
    <xf numFmtId="0" fontId="0" fillId="2" borderId="0" xfId="0" applyFill="1"/>
    <xf numFmtId="166" fontId="0" fillId="0" borderId="0" xfId="1" applyNumberFormat="1" applyFont="1"/>
    <xf numFmtId="166" fontId="0" fillId="0" borderId="0" xfId="1" applyNumberFormat="1" applyFont="1" applyFill="1"/>
    <xf numFmtId="0" fontId="8" fillId="0" borderId="0" xfId="0" applyFont="1" applyAlignment="1">
      <alignment horizontal="center" vertical="center"/>
    </xf>
    <xf numFmtId="166" fontId="0" fillId="0" borderId="0" xfId="0" applyNumberFormat="1"/>
    <xf numFmtId="0" fontId="15" fillId="0" borderId="6" xfId="5" applyFont="1" applyBorder="1" applyAlignment="1">
      <alignment horizontal="left" vertical="top" wrapText="1"/>
    </xf>
    <xf numFmtId="0" fontId="16" fillId="0" borderId="5" xfId="5" applyFont="1" applyBorder="1" applyAlignment="1">
      <alignment horizontal="left" vertical="top" wrapText="1"/>
    </xf>
    <xf numFmtId="0" fontId="16" fillId="0" borderId="7" xfId="5" applyFont="1" applyBorder="1" applyAlignment="1">
      <alignment horizontal="left" vertical="top" wrapText="1"/>
    </xf>
    <xf numFmtId="9" fontId="0" fillId="0" borderId="0" xfId="0" applyNumberFormat="1"/>
    <xf numFmtId="0" fontId="14" fillId="0" borderId="0" xfId="5" applyAlignment="1">
      <alignment horizontal="left" vertical="top"/>
    </xf>
    <xf numFmtId="0" fontId="14" fillId="0" borderId="0" xfId="5" applyAlignment="1">
      <alignment horizontal="left" vertical="top" wrapText="1"/>
    </xf>
    <xf numFmtId="0" fontId="17" fillId="0" borderId="5" xfId="5" applyFont="1" applyBorder="1" applyAlignment="1">
      <alignment horizontal="left" vertical="top" wrapText="1"/>
    </xf>
    <xf numFmtId="9" fontId="14" fillId="0" borderId="0" xfId="1" applyFont="1" applyAlignment="1">
      <alignment horizontal="left" vertical="top"/>
    </xf>
    <xf numFmtId="2" fontId="19" fillId="3" borderId="5" xfId="5" applyNumberFormat="1" applyFont="1" applyFill="1" applyBorder="1" applyAlignment="1">
      <alignment horizontal="right" vertical="top" shrinkToFit="1"/>
    </xf>
    <xf numFmtId="0" fontId="18" fillId="0" borderId="5" xfId="5" applyFont="1" applyBorder="1" applyAlignment="1">
      <alignment horizontal="left" vertical="top" wrapText="1"/>
    </xf>
    <xf numFmtId="166" fontId="14" fillId="0" borderId="0" xfId="5" applyNumberFormat="1" applyAlignment="1">
      <alignment horizontal="left" vertical="top"/>
    </xf>
    <xf numFmtId="0" fontId="11" fillId="0" borderId="2" xfId="0" applyFont="1" applyBorder="1" applyAlignment="1">
      <alignment horizontal="right" vertical="top" wrapText="1"/>
    </xf>
    <xf numFmtId="1" fontId="19" fillId="0" borderId="5" xfId="5" applyNumberFormat="1" applyFont="1" applyBorder="1" applyAlignment="1">
      <alignment horizontal="right" vertical="top" shrinkToFit="1"/>
    </xf>
    <xf numFmtId="0" fontId="11" fillId="0" borderId="2" xfId="0" applyFont="1" applyBorder="1" applyAlignment="1">
      <alignment horizontal="right" vertical="top"/>
    </xf>
    <xf numFmtId="1" fontId="19" fillId="0" borderId="7" xfId="5" applyNumberFormat="1" applyFont="1" applyBorder="1" applyAlignment="1">
      <alignment horizontal="right" vertical="top" shrinkToFit="1"/>
    </xf>
    <xf numFmtId="0" fontId="17" fillId="0" borderId="7" xfId="5" applyFont="1" applyBorder="1" applyAlignment="1">
      <alignment horizontal="left" vertical="top" wrapText="1"/>
    </xf>
    <xf numFmtId="0" fontId="17" fillId="0" borderId="8" xfId="5" applyFont="1" applyBorder="1" applyAlignment="1">
      <alignment horizontal="left" vertical="top" wrapText="1"/>
    </xf>
    <xf numFmtId="0" fontId="20" fillId="0" borderId="0" xfId="6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 wrapText="1"/>
    </xf>
    <xf numFmtId="17" fontId="7" fillId="0" borderId="0" xfId="6" applyNumberFormat="1" applyFont="1" applyAlignment="1">
      <alignment horizontal="center" vertical="center"/>
    </xf>
    <xf numFmtId="0" fontId="7" fillId="0" borderId="0" xfId="6" applyFont="1"/>
    <xf numFmtId="0" fontId="36" fillId="0" borderId="0" xfId="41"/>
    <xf numFmtId="0" fontId="36" fillId="0" borderId="0" xfId="41" applyAlignment="1">
      <alignment vertical="center" wrapText="1"/>
    </xf>
    <xf numFmtId="0" fontId="36" fillId="0" borderId="0" xfId="41" applyAlignment="1">
      <alignment wrapText="1"/>
    </xf>
    <xf numFmtId="0" fontId="36" fillId="0" borderId="0" xfId="41" applyAlignment="1">
      <alignment vertical="top" wrapText="1"/>
    </xf>
    <xf numFmtId="0" fontId="36" fillId="0" borderId="0" xfId="41" applyAlignment="1">
      <alignment vertical="top"/>
    </xf>
    <xf numFmtId="1" fontId="36" fillId="0" borderId="0" xfId="41" applyNumberFormat="1" applyAlignment="1">
      <alignment vertical="top"/>
    </xf>
    <xf numFmtId="1" fontId="36" fillId="0" borderId="0" xfId="41" applyNumberFormat="1"/>
    <xf numFmtId="165" fontId="37" fillId="0" borderId="0" xfId="41" applyNumberFormat="1" applyFont="1"/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10" fillId="0" borderId="2" xfId="3" applyFont="1" applyBorder="1" applyAlignment="1">
      <alignment vertical="center" wrapText="1"/>
    </xf>
    <xf numFmtId="0" fontId="8" fillId="0" borderId="2" xfId="3" applyFont="1" applyBorder="1"/>
    <xf numFmtId="0" fontId="39" fillId="0" borderId="2" xfId="0" applyFont="1" applyBorder="1"/>
    <xf numFmtId="0" fontId="40" fillId="0" borderId="2" xfId="0" applyFont="1" applyBorder="1"/>
    <xf numFmtId="0" fontId="8" fillId="0" borderId="2" xfId="0" applyFont="1" applyBorder="1" applyAlignment="1">
      <alignment wrapText="1"/>
    </xf>
    <xf numFmtId="0" fontId="3" fillId="0" borderId="0" xfId="0" applyFont="1"/>
    <xf numFmtId="0" fontId="8" fillId="0" borderId="24" xfId="0" applyFont="1" applyBorder="1"/>
    <xf numFmtId="0" fontId="8" fillId="0" borderId="25" xfId="0" applyFont="1" applyBorder="1"/>
    <xf numFmtId="0" fontId="8" fillId="0" borderId="21" xfId="0" applyFont="1" applyBorder="1"/>
    <xf numFmtId="0" fontId="8" fillId="0" borderId="1" xfId="0" applyFont="1" applyBorder="1"/>
    <xf numFmtId="0" fontId="8" fillId="0" borderId="19" xfId="0" applyFont="1" applyBorder="1"/>
    <xf numFmtId="165" fontId="8" fillId="0" borderId="2" xfId="0" applyNumberFormat="1" applyFont="1" applyBorder="1"/>
    <xf numFmtId="0" fontId="42" fillId="0" borderId="2" xfId="41" applyFont="1" applyBorder="1" applyAlignment="1">
      <alignment wrapText="1"/>
    </xf>
    <xf numFmtId="0" fontId="42" fillId="0" borderId="2" xfId="41" applyFont="1" applyBorder="1" applyAlignment="1">
      <alignment vertical="top"/>
    </xf>
    <xf numFmtId="1" fontId="42" fillId="0" borderId="2" xfId="41" applyNumberFormat="1" applyFont="1" applyBorder="1" applyAlignment="1">
      <alignment vertical="top"/>
    </xf>
    <xf numFmtId="1" fontId="42" fillId="0" borderId="2" xfId="41" applyNumberFormat="1" applyFont="1" applyBorder="1" applyAlignment="1">
      <alignment horizontal="right" vertical="top"/>
    </xf>
    <xf numFmtId="2" fontId="42" fillId="0" borderId="2" xfId="41" applyNumberFormat="1" applyFont="1" applyBorder="1" applyAlignment="1">
      <alignment vertical="top"/>
    </xf>
    <xf numFmtId="166" fontId="8" fillId="0" borderId="2" xfId="42" applyNumberFormat="1" applyFont="1" applyFill="1" applyBorder="1" applyAlignment="1">
      <alignment vertical="top"/>
    </xf>
    <xf numFmtId="166" fontId="8" fillId="0" borderId="2" xfId="42" applyNumberFormat="1" applyFont="1" applyFill="1" applyBorder="1" applyAlignment="1">
      <alignment horizontal="right" vertical="top"/>
    </xf>
    <xf numFmtId="0" fontId="42" fillId="0" borderId="2" xfId="41" applyFont="1" applyBorder="1" applyAlignment="1">
      <alignment horizontal="right" vertical="top"/>
    </xf>
    <xf numFmtId="0" fontId="42" fillId="0" borderId="2" xfId="41" applyFont="1" applyBorder="1"/>
    <xf numFmtId="1" fontId="42" fillId="0" borderId="2" xfId="41" applyNumberFormat="1" applyFont="1" applyBorder="1"/>
    <xf numFmtId="2" fontId="42" fillId="0" borderId="2" xfId="41" applyNumberFormat="1" applyFont="1" applyBorder="1"/>
    <xf numFmtId="166" fontId="42" fillId="0" borderId="2" xfId="41" applyNumberFormat="1" applyFont="1" applyBorder="1"/>
    <xf numFmtId="0" fontId="43" fillId="0" borderId="2" xfId="41" applyFont="1" applyBorder="1" applyAlignment="1">
      <alignment wrapText="1"/>
    </xf>
    <xf numFmtId="0" fontId="41" fillId="0" borderId="0" xfId="41" applyFont="1"/>
    <xf numFmtId="0" fontId="41" fillId="0" borderId="0" xfId="41" applyFont="1" applyAlignment="1">
      <alignment wrapText="1"/>
    </xf>
    <xf numFmtId="0" fontId="40" fillId="0" borderId="0" xfId="0" applyFont="1" applyAlignment="1">
      <alignment vertical="center" wrapText="1"/>
    </xf>
    <xf numFmtId="0" fontId="41" fillId="0" borderId="0" xfId="41" applyFont="1" applyAlignment="1">
      <alignment vertical="center" wrapText="1"/>
    </xf>
    <xf numFmtId="0" fontId="42" fillId="35" borderId="2" xfId="41" applyFont="1" applyFill="1" applyBorder="1" applyAlignment="1">
      <alignment wrapText="1"/>
    </xf>
    <xf numFmtId="17" fontId="8" fillId="0" borderId="2" xfId="6" applyNumberFormat="1" applyFont="1" applyBorder="1" applyAlignment="1">
      <alignment horizontal="center" vertical="center"/>
    </xf>
    <xf numFmtId="166" fontId="8" fillId="0" borderId="2" xfId="7" applyNumberFormat="1" applyFont="1" applyBorder="1" applyAlignment="1">
      <alignment horizontal="center" vertical="center"/>
    </xf>
    <xf numFmtId="166" fontId="8" fillId="0" borderId="2" xfId="8" applyNumberFormat="1" applyFont="1" applyBorder="1" applyAlignment="1">
      <alignment horizontal="center" vertical="center"/>
    </xf>
    <xf numFmtId="166" fontId="8" fillId="0" borderId="2" xfId="6" applyNumberFormat="1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9" fontId="8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9" fontId="8" fillId="0" borderId="2" xfId="1" applyFont="1" applyBorder="1"/>
    <xf numFmtId="0" fontId="3" fillId="0" borderId="2" xfId="0" applyFont="1" applyBorder="1" applyAlignment="1">
      <alignment vertical="center" wrapText="1"/>
    </xf>
    <xf numFmtId="166" fontId="8" fillId="0" borderId="2" xfId="1" applyNumberFormat="1" applyFont="1" applyBorder="1"/>
    <xf numFmtId="0" fontId="13" fillId="0" borderId="2" xfId="5" applyFont="1" applyBorder="1" applyAlignment="1">
      <alignment horizontal="left" vertical="top" wrapText="1"/>
    </xf>
    <xf numFmtId="0" fontId="13" fillId="0" borderId="2" xfId="5" applyFont="1" applyBorder="1" applyAlignment="1">
      <alignment horizontal="center" vertical="top" wrapText="1"/>
    </xf>
    <xf numFmtId="9" fontId="10" fillId="0" borderId="2" xfId="1" applyFont="1" applyBorder="1" applyAlignment="1">
      <alignment horizontal="center" vertical="top"/>
    </xf>
    <xf numFmtId="166" fontId="8" fillId="0" borderId="2" xfId="1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165" fontId="6" fillId="0" borderId="2" xfId="0" applyNumberFormat="1" applyFont="1" applyBorder="1"/>
    <xf numFmtId="165" fontId="7" fillId="0" borderId="2" xfId="0" applyNumberFormat="1" applyFont="1" applyBorder="1"/>
    <xf numFmtId="0" fontId="3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65" fontId="8" fillId="0" borderId="2" xfId="2" applyNumberFormat="1" applyFont="1" applyBorder="1"/>
    <xf numFmtId="0" fontId="8" fillId="0" borderId="2" xfId="3" applyFont="1" applyBorder="1" applyAlignment="1">
      <alignment wrapText="1"/>
    </xf>
    <xf numFmtId="165" fontId="8" fillId="0" borderId="2" xfId="3" applyNumberFormat="1" applyFont="1" applyBorder="1"/>
    <xf numFmtId="2" fontId="8" fillId="0" borderId="2" xfId="0" applyNumberFormat="1" applyFont="1" applyBorder="1"/>
    <xf numFmtId="0" fontId="9" fillId="0" borderId="2" xfId="5" applyFont="1" applyBorder="1" applyAlignment="1">
      <alignment horizontal="center" vertical="top"/>
    </xf>
    <xf numFmtId="0" fontId="9" fillId="0" borderId="2" xfId="5" applyFont="1" applyBorder="1" applyAlignment="1">
      <alignment horizontal="center" vertical="top" wrapText="1"/>
    </xf>
    <xf numFmtId="0" fontId="0" fillId="0" borderId="2" xfId="0" applyFont="1" applyBorder="1"/>
    <xf numFmtId="0" fontId="0" fillId="0" borderId="0" xfId="0" applyFont="1"/>
    <xf numFmtId="0" fontId="8" fillId="0" borderId="23" xfId="0" applyFont="1" applyBorder="1"/>
    <xf numFmtId="0" fontId="8" fillId="0" borderId="3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0" fillId="0" borderId="0" xfId="0" applyFont="1" applyAlignment="1">
      <alignment wrapText="1"/>
    </xf>
    <xf numFmtId="165" fontId="8" fillId="0" borderId="1" xfId="0" applyNumberFormat="1" applyFont="1" applyBorder="1"/>
    <xf numFmtId="0" fontId="20" fillId="0" borderId="0" xfId="6" applyFont="1"/>
    <xf numFmtId="165" fontId="8" fillId="0" borderId="2" xfId="6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9" fillId="0" borderId="3" xfId="0" applyFont="1" applyBorder="1"/>
    <xf numFmtId="0" fontId="10" fillId="0" borderId="3" xfId="0" applyFont="1" applyBorder="1" applyAlignment="1">
      <alignment horizontal="center" vertical="top" wrapText="1"/>
    </xf>
    <xf numFmtId="0" fontId="8" fillId="0" borderId="25" xfId="0" applyFont="1" applyBorder="1" applyAlignment="1"/>
    <xf numFmtId="0" fontId="8" fillId="0" borderId="26" xfId="0" applyFont="1" applyBorder="1" applyAlignment="1"/>
    <xf numFmtId="0" fontId="8" fillId="0" borderId="24" xfId="0" applyFont="1" applyBorder="1" applyAlignment="1"/>
    <xf numFmtId="0" fontId="39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0" fontId="10" fillId="0" borderId="2" xfId="3" applyFont="1" applyBorder="1" applyAlignment="1">
      <alignment horizontal="center" vertical="center" wrapText="1"/>
    </xf>
    <xf numFmtId="0" fontId="7" fillId="0" borderId="1" xfId="2" applyFont="1" applyBorder="1"/>
    <xf numFmtId="0" fontId="5" fillId="0" borderId="1" xfId="2" applyFont="1" applyBorder="1"/>
    <xf numFmtId="0" fontId="7" fillId="0" borderId="4" xfId="2" applyFont="1" applyBorder="1"/>
    <xf numFmtId="0" fontId="5" fillId="0" borderId="4" xfId="2" applyFont="1" applyBorder="1"/>
    <xf numFmtId="0" fontId="7" fillId="0" borderId="3" xfId="2" applyFont="1" applyBorder="1"/>
    <xf numFmtId="0" fontId="5" fillId="0" borderId="3" xfId="2" applyFont="1" applyBorder="1"/>
    <xf numFmtId="0" fontId="8" fillId="0" borderId="2" xfId="2" applyFont="1" applyBorder="1" applyAlignment="1">
      <alignment horizontal="center"/>
    </xf>
    <xf numFmtId="165" fontId="10" fillId="0" borderId="2" xfId="2" applyNumberFormat="1" applyFont="1" applyBorder="1"/>
    <xf numFmtId="0" fontId="7" fillId="0" borderId="2" xfId="0" applyFont="1" applyBorder="1" applyAlignment="1">
      <alignment horizontal="center"/>
    </xf>
    <xf numFmtId="0" fontId="13" fillId="0" borderId="2" xfId="4" applyFont="1" applyBorder="1" applyAlignment="1">
      <alignment horizontal="center" vertical="center" wrapText="1"/>
    </xf>
    <xf numFmtId="0" fontId="8" fillId="35" borderId="2" xfId="0" applyFont="1" applyFill="1" applyBorder="1"/>
    <xf numFmtId="0" fontId="7" fillId="0" borderId="2" xfId="2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5" xfId="2" applyFont="1" applyBorder="1" applyAlignment="1">
      <alignment horizontal="left" vertical="top"/>
    </xf>
    <xf numFmtId="0" fontId="8" fillId="0" borderId="26" xfId="2" applyFont="1" applyBorder="1" applyAlignment="1">
      <alignment horizontal="left" vertical="top"/>
    </xf>
    <xf numFmtId="0" fontId="8" fillId="0" borderId="24" xfId="2" applyFont="1" applyBorder="1" applyAlignment="1">
      <alignment horizontal="left" vertical="top"/>
    </xf>
    <xf numFmtId="0" fontId="3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/>
    </xf>
    <xf numFmtId="0" fontId="8" fillId="0" borderId="25" xfId="3" applyFont="1" applyBorder="1" applyAlignment="1">
      <alignment horizontal="left" vertical="top"/>
    </xf>
    <xf numFmtId="0" fontId="8" fillId="0" borderId="26" xfId="3" applyFont="1" applyBorder="1" applyAlignment="1">
      <alignment horizontal="left" vertical="top"/>
    </xf>
    <xf numFmtId="0" fontId="8" fillId="0" borderId="24" xfId="3" applyFont="1" applyBorder="1" applyAlignment="1">
      <alignment horizontal="left" vertical="top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0" fillId="0" borderId="2" xfId="3" applyFont="1" applyBorder="1" applyAlignment="1">
      <alignment horizontal="left"/>
    </xf>
    <xf numFmtId="0" fontId="8" fillId="35" borderId="2" xfId="0" applyFont="1" applyFill="1" applyBorder="1" applyAlignment="1">
      <alignment horizontal="center"/>
    </xf>
    <xf numFmtId="0" fontId="40" fillId="0" borderId="2" xfId="0" applyFont="1" applyBorder="1" applyAlignment="1">
      <alignment horizontal="left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40" fillId="0" borderId="25" xfId="0" applyFont="1" applyBorder="1" applyAlignment="1">
      <alignment horizontal="left"/>
    </xf>
    <xf numFmtId="0" fontId="40" fillId="0" borderId="26" xfId="0" applyFont="1" applyBorder="1" applyAlignment="1">
      <alignment horizontal="left"/>
    </xf>
    <xf numFmtId="0" fontId="40" fillId="0" borderId="2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40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wrapText="1"/>
    </xf>
    <xf numFmtId="0" fontId="40" fillId="0" borderId="20" xfId="6" applyFont="1" applyBorder="1" applyAlignment="1">
      <alignment horizontal="left" wrapText="1"/>
    </xf>
    <xf numFmtId="0" fontId="8" fillId="0" borderId="2" xfId="0" applyFont="1" applyBorder="1" applyAlignment="1">
      <alignment horizontal="center" vertical="top" wrapText="1"/>
    </xf>
    <xf numFmtId="0" fontId="41" fillId="0" borderId="2" xfId="41" applyFont="1" applyBorder="1" applyAlignment="1">
      <alignment horizontal="left"/>
    </xf>
    <xf numFmtId="0" fontId="42" fillId="0" borderId="25" xfId="41" applyFont="1" applyBorder="1" applyAlignment="1">
      <alignment horizontal="left"/>
    </xf>
    <xf numFmtId="0" fontId="42" fillId="0" borderId="26" xfId="41" applyFont="1" applyBorder="1" applyAlignment="1">
      <alignment horizontal="left"/>
    </xf>
    <xf numFmtId="0" fontId="42" fillId="0" borderId="24" xfId="41" applyFont="1" applyBorder="1" applyAlignment="1">
      <alignment horizontal="left"/>
    </xf>
    <xf numFmtId="0" fontId="40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Fill="1" applyBorder="1"/>
    <xf numFmtId="0" fontId="8" fillId="0" borderId="2" xfId="0" applyFont="1" applyBorder="1" applyAlignment="1">
      <alignment horizontal="right"/>
    </xf>
    <xf numFmtId="0" fontId="8" fillId="0" borderId="2" xfId="0" quotePrefix="1" applyFont="1" applyBorder="1" applyAlignment="1">
      <alignment horizontal="right"/>
    </xf>
    <xf numFmtId="0" fontId="40" fillId="0" borderId="20" xfId="0" applyFont="1" applyBorder="1" applyAlignment="1">
      <alignment horizontal="left"/>
    </xf>
  </cellXfs>
  <cellStyles count="174">
    <cellStyle name="20% - Accent1" xfId="24" builtinId="30" customBuiltin="1"/>
    <cellStyle name="20% - Accent1 2" xfId="61"/>
    <cellStyle name="20% - Accent1 2 2" xfId="122"/>
    <cellStyle name="20% - Accent1 3" xfId="97"/>
    <cellStyle name="20% - Accent1 4" xfId="155"/>
    <cellStyle name="20% - Accent2" xfId="27" builtinId="34" customBuiltin="1"/>
    <cellStyle name="20% - Accent2 2" xfId="64"/>
    <cellStyle name="20% - Accent2 2 2" xfId="125"/>
    <cellStyle name="20% - Accent2 3" xfId="100"/>
    <cellStyle name="20% - Accent2 4" xfId="158"/>
    <cellStyle name="20% - Accent3" xfId="30" builtinId="38" customBuiltin="1"/>
    <cellStyle name="20% - Accent3 2" xfId="67"/>
    <cellStyle name="20% - Accent3 2 2" xfId="128"/>
    <cellStyle name="20% - Accent3 3" xfId="103"/>
    <cellStyle name="20% - Accent3 4" xfId="161"/>
    <cellStyle name="20% - Accent4" xfId="33" builtinId="42" customBuiltin="1"/>
    <cellStyle name="20% - Accent4 2" xfId="70"/>
    <cellStyle name="20% - Accent4 2 2" xfId="131"/>
    <cellStyle name="20% - Accent4 3" xfId="106"/>
    <cellStyle name="20% - Accent4 4" xfId="164"/>
    <cellStyle name="20% - Accent5" xfId="36" builtinId="46" customBuiltin="1"/>
    <cellStyle name="20% - Accent5 2" xfId="73"/>
    <cellStyle name="20% - Accent5 2 2" xfId="134"/>
    <cellStyle name="20% - Accent5 3" xfId="109"/>
    <cellStyle name="20% - Accent5 4" xfId="167"/>
    <cellStyle name="20% - Accent6" xfId="39" builtinId="50" customBuiltin="1"/>
    <cellStyle name="20% - Accent6 2" xfId="76"/>
    <cellStyle name="20% - Accent6 2 2" xfId="137"/>
    <cellStyle name="20% - Accent6 3" xfId="112"/>
    <cellStyle name="20% - Accent6 4" xfId="170"/>
    <cellStyle name="40% - Accent1" xfId="25" builtinId="31" customBuiltin="1"/>
    <cellStyle name="40% - Accent1 2" xfId="62"/>
    <cellStyle name="40% - Accent1 2 2" xfId="123"/>
    <cellStyle name="40% - Accent1 3" xfId="98"/>
    <cellStyle name="40% - Accent1 4" xfId="156"/>
    <cellStyle name="40% - Accent2" xfId="28" builtinId="35" customBuiltin="1"/>
    <cellStyle name="40% - Accent2 2" xfId="65"/>
    <cellStyle name="40% - Accent2 2 2" xfId="126"/>
    <cellStyle name="40% - Accent2 3" xfId="101"/>
    <cellStyle name="40% - Accent2 4" xfId="159"/>
    <cellStyle name="40% - Accent3" xfId="31" builtinId="39" customBuiltin="1"/>
    <cellStyle name="40% - Accent3 2" xfId="68"/>
    <cellStyle name="40% - Accent3 2 2" xfId="129"/>
    <cellStyle name="40% - Accent3 3" xfId="104"/>
    <cellStyle name="40% - Accent3 4" xfId="162"/>
    <cellStyle name="40% - Accent4" xfId="34" builtinId="43" customBuiltin="1"/>
    <cellStyle name="40% - Accent4 2" xfId="71"/>
    <cellStyle name="40% - Accent4 2 2" xfId="132"/>
    <cellStyle name="40% - Accent4 3" xfId="107"/>
    <cellStyle name="40% - Accent4 4" xfId="165"/>
    <cellStyle name="40% - Accent5" xfId="37" builtinId="47" customBuiltin="1"/>
    <cellStyle name="40% - Accent5 2" xfId="74"/>
    <cellStyle name="40% - Accent5 2 2" xfId="135"/>
    <cellStyle name="40% - Accent5 3" xfId="110"/>
    <cellStyle name="40% - Accent5 4" xfId="168"/>
    <cellStyle name="40% - Accent6" xfId="40" builtinId="51" customBuiltin="1"/>
    <cellStyle name="40% - Accent6 2" xfId="77"/>
    <cellStyle name="40% - Accent6 2 2" xfId="138"/>
    <cellStyle name="40% - Accent6 3" xfId="113"/>
    <cellStyle name="40% - Accent6 4" xfId="171"/>
    <cellStyle name="60% - Accent1 2" xfId="63"/>
    <cellStyle name="60% - Accent1 2 2" xfId="124"/>
    <cellStyle name="60% - Accent1 3" xfId="99"/>
    <cellStyle name="60% - Accent1 4" xfId="157"/>
    <cellStyle name="60% - Accent1 5" xfId="46"/>
    <cellStyle name="60% - Accent2 2" xfId="66"/>
    <cellStyle name="60% - Accent2 2 2" xfId="127"/>
    <cellStyle name="60% - Accent2 3" xfId="102"/>
    <cellStyle name="60% - Accent2 4" xfId="160"/>
    <cellStyle name="60% - Accent2 5" xfId="47"/>
    <cellStyle name="60% - Accent3 2" xfId="69"/>
    <cellStyle name="60% - Accent3 2 2" xfId="130"/>
    <cellStyle name="60% - Accent3 3" xfId="105"/>
    <cellStyle name="60% - Accent3 4" xfId="163"/>
    <cellStyle name="60% - Accent3 5" xfId="48"/>
    <cellStyle name="60% - Accent4 2" xfId="72"/>
    <cellStyle name="60% - Accent4 2 2" xfId="133"/>
    <cellStyle name="60% - Accent4 3" xfId="108"/>
    <cellStyle name="60% - Accent4 4" xfId="166"/>
    <cellStyle name="60% - Accent4 5" xfId="49"/>
    <cellStyle name="60% - Accent5 2" xfId="75"/>
    <cellStyle name="60% - Accent5 2 2" xfId="136"/>
    <cellStyle name="60% - Accent5 3" xfId="111"/>
    <cellStyle name="60% - Accent5 4" xfId="169"/>
    <cellStyle name="60% - Accent5 5" xfId="50"/>
    <cellStyle name="60% - Accent6 2" xfId="78"/>
    <cellStyle name="60% - Accent6 2 2" xfId="139"/>
    <cellStyle name="60% - Accent6 3" xfId="114"/>
    <cellStyle name="60% - Accent6 4" xfId="172"/>
    <cellStyle name="60% - Accent6 5" xfId="51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 2" xfId="148"/>
    <cellStyle name="Comma 3" xfId="87"/>
    <cellStyle name="Explanatory Text" xfId="21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 2" xfId="95"/>
    <cellStyle name="Input" xfId="15" builtinId="20" customBuiltin="1"/>
    <cellStyle name="Linked Cell" xfId="18" builtinId="24" customBuiltin="1"/>
    <cellStyle name="Neutral 2" xfId="45"/>
    <cellStyle name="Normal" xfId="0" builtinId="0"/>
    <cellStyle name="Normal 10" xfId="84"/>
    <cellStyle name="Normal 10 2" xfId="145"/>
    <cellStyle name="Normal 11" xfId="85"/>
    <cellStyle name="Normal 11 2" xfId="146"/>
    <cellStyle name="Normal 12" xfId="86"/>
    <cellStyle name="Normal 12 2" xfId="147"/>
    <cellStyle name="Normal 13" xfId="88"/>
    <cellStyle name="Normal 13 2" xfId="149"/>
    <cellStyle name="Normal 14" xfId="89"/>
    <cellStyle name="Normal 14 2" xfId="150"/>
    <cellStyle name="Normal 15" xfId="90"/>
    <cellStyle name="Normal 15 2" xfId="151"/>
    <cellStyle name="Normal 16" xfId="92"/>
    <cellStyle name="Normal 17" xfId="94"/>
    <cellStyle name="Normal 18" xfId="153"/>
    <cellStyle name="Normal 19" xfId="173"/>
    <cellStyle name="Normal 2" xfId="4"/>
    <cellStyle name="Normal 2 2" xfId="3"/>
    <cellStyle name="Normal 2 2 2" xfId="59"/>
    <cellStyle name="Normal 2 2 2 2" xfId="120"/>
    <cellStyle name="Normal 2 2 3" xfId="58"/>
    <cellStyle name="Normal 2 3" xfId="5"/>
    <cellStyle name="Normal 2 3 2" xfId="115"/>
    <cellStyle name="Normal 20" xfId="43"/>
    <cellStyle name="Normal 3" xfId="6"/>
    <cellStyle name="Normal 3 2" xfId="117"/>
    <cellStyle name="Normal 3 3" xfId="54"/>
    <cellStyle name="Normal 4" xfId="2"/>
    <cellStyle name="Normal 4 2" xfId="56"/>
    <cellStyle name="Normal 5" xfId="41"/>
    <cellStyle name="Normal 5 2" xfId="119"/>
    <cellStyle name="Normal 5 3" xfId="57"/>
    <cellStyle name="Normal 6" xfId="79"/>
    <cellStyle name="Normal 6 2" xfId="82"/>
    <cellStyle name="Normal 6 2 2" xfId="143"/>
    <cellStyle name="Normal 6 3" xfId="140"/>
    <cellStyle name="Normal 7" xfId="80"/>
    <cellStyle name="Normal 7 2" xfId="141"/>
    <cellStyle name="Normal 8" xfId="81"/>
    <cellStyle name="Normal 8 2" xfId="142"/>
    <cellStyle name="Normal 9" xfId="83"/>
    <cellStyle name="Normal 9 2" xfId="144"/>
    <cellStyle name="Note 2" xfId="52"/>
    <cellStyle name="Note 2 2" xfId="116"/>
    <cellStyle name="Note 3" xfId="60"/>
    <cellStyle name="Note 3 2" xfId="121"/>
    <cellStyle name="Note 4" xfId="154"/>
    <cellStyle name="Output" xfId="16" builtinId="21" customBuiltin="1"/>
    <cellStyle name="Percent" xfId="1" builtinId="5"/>
    <cellStyle name="Percent 2" xfId="7"/>
    <cellStyle name="Percent 2 2" xfId="8"/>
    <cellStyle name="Percent 2 3" xfId="118"/>
    <cellStyle name="Percent 2 4" xfId="55"/>
    <cellStyle name="Percent 3" xfId="42"/>
    <cellStyle name="Percent 3 2" xfId="152"/>
    <cellStyle name="Percent 3 3" xfId="91"/>
    <cellStyle name="Percent 4" xfId="93"/>
    <cellStyle name="Percent 5" xfId="96"/>
    <cellStyle name="Percent 6" xfId="53"/>
    <cellStyle name="Title 2" xfId="44"/>
    <cellStyle name="Total" xfId="22" builtinId="25" customBuiltin="1"/>
    <cellStyle name="Warning Text" xfId="20" builtinId="11" customBuiltin="1"/>
  </cellStyles>
  <dxfs count="8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800842008842857"/>
          <c:y val="0.24618110236220478"/>
          <c:w val="0.78888372174954646"/>
          <c:h val="0.52602435305666362"/>
        </c:manualLayout>
      </c:layout>
      <c:lineChart>
        <c:grouping val="standard"/>
        <c:varyColors val="0"/>
        <c:ser>
          <c:idx val="0"/>
          <c:order val="0"/>
          <c:tx>
            <c:strRef>
              <c:f>'Chart VIII.8'!$E$3</c:f>
              <c:strCache>
                <c:ptCount val="1"/>
                <c:pt idx="0">
                  <c:v>Workers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VIII.8'!$B$4:$B$22</c:f>
              <c:strCache>
                <c:ptCount val="1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'Chart VIII.8'!$E$4:$E$22</c:f>
              <c:numCache>
                <c:formatCode>#,##0</c:formatCode>
                <c:ptCount val="19"/>
                <c:pt idx="0">
                  <c:v>60.869079999999997</c:v>
                </c:pt>
                <c:pt idx="1">
                  <c:v>65.992980000000003</c:v>
                </c:pt>
                <c:pt idx="2">
                  <c:v>71.360969999999995</c:v>
                </c:pt>
                <c:pt idx="3">
                  <c:v>78.805359999999993</c:v>
                </c:pt>
                <c:pt idx="4">
                  <c:v>81.981099999999998</c:v>
                </c:pt>
                <c:pt idx="5">
                  <c:v>87.767449999999997</c:v>
                </c:pt>
                <c:pt idx="6">
                  <c:v>91.578019999999995</c:v>
                </c:pt>
                <c:pt idx="7">
                  <c:v>99.0197</c:v>
                </c:pt>
                <c:pt idx="8">
                  <c:v>104.38365</c:v>
                </c:pt>
                <c:pt idx="9">
                  <c:v>100.51626</c:v>
                </c:pt>
                <c:pt idx="10">
                  <c:v>104.44404</c:v>
                </c:pt>
                <c:pt idx="11">
                  <c:v>107.55288</c:v>
                </c:pt>
                <c:pt idx="12">
                  <c:v>111.36133</c:v>
                </c:pt>
                <c:pt idx="13">
                  <c:v>116.62947</c:v>
                </c:pt>
                <c:pt idx="14">
                  <c:v>122.24422</c:v>
                </c:pt>
                <c:pt idx="15">
                  <c:v>127.98587999999999</c:v>
                </c:pt>
                <c:pt idx="16">
                  <c:v>130.58156</c:v>
                </c:pt>
                <c:pt idx="17">
                  <c:v>125.94562999999999</c:v>
                </c:pt>
                <c:pt idx="18">
                  <c:v>136.09931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47E-4DF0-AE20-A443C4DCDC33}"/>
            </c:ext>
          </c:extLst>
        </c:ser>
        <c:ser>
          <c:idx val="1"/>
          <c:order val="1"/>
          <c:tx>
            <c:strRef>
              <c:f>'Chart VIII.8'!$F$3</c:f>
              <c:strCache>
                <c:ptCount val="1"/>
                <c:pt idx="0">
                  <c:v>TPE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VIII.8'!$B$4:$B$22</c:f>
              <c:strCache>
                <c:ptCount val="1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'Chart VIII.8'!$F$4:$F$22</c:f>
              <c:numCache>
                <c:formatCode>#,##0</c:formatCode>
                <c:ptCount val="19"/>
                <c:pt idx="0">
                  <c:v>78.700810000000004</c:v>
                </c:pt>
                <c:pt idx="1">
                  <c:v>84.536240000000006</c:v>
                </c:pt>
                <c:pt idx="2">
                  <c:v>91.116799999999998</c:v>
                </c:pt>
                <c:pt idx="3">
                  <c:v>102.52148</c:v>
                </c:pt>
                <c:pt idx="4">
                  <c:v>104.52535</c:v>
                </c:pt>
                <c:pt idx="5">
                  <c:v>113.27485</c:v>
                </c:pt>
                <c:pt idx="6">
                  <c:v>117.92055000000001</c:v>
                </c:pt>
                <c:pt idx="7">
                  <c:v>126.94853000000001</c:v>
                </c:pt>
                <c:pt idx="8">
                  <c:v>134.29956000000001</c:v>
                </c:pt>
                <c:pt idx="9">
                  <c:v>129.50024999999999</c:v>
                </c:pt>
                <c:pt idx="10">
                  <c:v>135.38113999999999</c:v>
                </c:pt>
                <c:pt idx="11">
                  <c:v>138.81386000000001</c:v>
                </c:pt>
                <c:pt idx="12">
                  <c:v>142.99709999999999</c:v>
                </c:pt>
                <c:pt idx="13">
                  <c:v>149.11188999999999</c:v>
                </c:pt>
                <c:pt idx="14">
                  <c:v>156.14621</c:v>
                </c:pt>
                <c:pt idx="15">
                  <c:v>162.80212</c:v>
                </c:pt>
                <c:pt idx="16">
                  <c:v>166.24288999999999</c:v>
                </c:pt>
                <c:pt idx="17">
                  <c:v>160.89700999999999</c:v>
                </c:pt>
                <c:pt idx="18">
                  <c:v>172.15348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47E-4DF0-AE20-A443C4DC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86464"/>
        <c:axId val="170250624"/>
      </c:lineChart>
      <c:catAx>
        <c:axId val="2158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50624"/>
        <c:crosses val="autoZero"/>
        <c:auto val="1"/>
        <c:lblAlgn val="ctr"/>
        <c:lblOffset val="100"/>
        <c:noMultiLvlLbl val="0"/>
      </c:catAx>
      <c:valAx>
        <c:axId val="170250624"/>
        <c:scaling>
          <c:orientation val="minMax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in lakh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E7E6E6">
                <a:lumMod val="7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58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Share in Factory Employment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Share in Factory Employment</a:t>
          </a:r>
        </a:p>
      </cx:txPr>
    </cx:title>
    <cx:plotArea>
      <cx:plotAreaRegion>
        <cx:series layoutId="treemap" uniqueId="{D627B293-1E20-4E92-842C-8262C275D59E}">
          <cx:tx>
            <cx:txData>
              <cx:f>_xlchart.v1.1</cx:f>
              <cx:v>#REF!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microsoft.com/office/2014/relationships/chartEx" Target="../charts/chartEx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</xdr:row>
      <xdr:rowOff>6350</xdr:rowOff>
    </xdr:from>
    <xdr:to>
      <xdr:col>13</xdr:col>
      <xdr:colOff>169697</xdr:colOff>
      <xdr:row>14</xdr:row>
      <xdr:rowOff>154666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C1C8812-EAFC-433D-B3FF-29E5F9EA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450" y="374650"/>
          <a:ext cx="6151397" cy="26946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</xdr:colOff>
      <xdr:row>0</xdr:row>
      <xdr:rowOff>152400</xdr:rowOff>
    </xdr:from>
    <xdr:to>
      <xdr:col>12</xdr:col>
      <xdr:colOff>188784</xdr:colOff>
      <xdr:row>11</xdr:row>
      <xdr:rowOff>164080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9B86321-33BC-29F5-6906-2DB32D8BD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152400"/>
          <a:ext cx="5573584" cy="23103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298450</xdr:colOff>
      <xdr:row>0</xdr:row>
      <xdr:rowOff>44450</xdr:rowOff>
    </xdr:from>
    <xdr:to>
      <xdr:col>13</xdr:col>
      <xdr:colOff>396470</xdr:colOff>
      <xdr:row>11</xdr:row>
      <xdr:rowOff>137110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9EB6C66-1C1F-9ACF-BE61-B50269CA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450" y="44450"/>
          <a:ext cx="5584420" cy="23532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101600</xdr:rowOff>
    </xdr:from>
    <xdr:to>
      <xdr:col>9</xdr:col>
      <xdr:colOff>353034</xdr:colOff>
      <xdr:row>11</xdr:row>
      <xdr:rowOff>150824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EEFA106-7678-8A84-1CE8-30F46AB6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0100" y="101600"/>
          <a:ext cx="5560034" cy="23288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107950</xdr:rowOff>
    </xdr:from>
    <xdr:to>
      <xdr:col>11</xdr:col>
      <xdr:colOff>311639</xdr:colOff>
      <xdr:row>14</xdr:row>
      <xdr:rowOff>61163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ADA0237-0016-0664-413B-D5F3778A4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292100"/>
          <a:ext cx="5639289" cy="234716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203200</xdr:colOff>
      <xdr:row>1</xdr:row>
      <xdr:rowOff>44450</xdr:rowOff>
    </xdr:from>
    <xdr:to>
      <xdr:col>14</xdr:col>
      <xdr:colOff>605513</xdr:colOff>
      <xdr:row>15</xdr:row>
      <xdr:rowOff>93954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B23B706-E833-F66D-62F4-3841F77B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8950" y="228600"/>
          <a:ext cx="5596613" cy="26276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15</xdr:row>
      <xdr:rowOff>141816</xdr:rowOff>
    </xdr:from>
    <xdr:to>
      <xdr:col>22</xdr:col>
      <xdr:colOff>419100</xdr:colOff>
      <xdr:row>16</xdr:row>
      <xdr:rowOff>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C020773F-ABCE-4581-AA25-11621972F2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8039100" y="3100916"/>
              <a:ext cx="10198100" cy="423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412750</xdr:colOff>
      <xdr:row>1</xdr:row>
      <xdr:rowOff>63500</xdr:rowOff>
    </xdr:from>
    <xdr:to>
      <xdr:col>9</xdr:col>
      <xdr:colOff>470135</xdr:colOff>
      <xdr:row>12</xdr:row>
      <xdr:rowOff>190698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33DBD2E-6C6B-EE90-110F-8127DDC9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247650"/>
          <a:ext cx="5645385" cy="22861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152400</xdr:rowOff>
    </xdr:from>
    <xdr:to>
      <xdr:col>12</xdr:col>
      <xdr:colOff>427153</xdr:colOff>
      <xdr:row>8</xdr:row>
      <xdr:rowOff>47170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732A40A-794E-133E-62A7-42D019917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2750" y="152400"/>
          <a:ext cx="4999153" cy="20728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531811</xdr:colOff>
      <xdr:row>1</xdr:row>
      <xdr:rowOff>163512</xdr:rowOff>
    </xdr:from>
    <xdr:to>
      <xdr:col>9</xdr:col>
      <xdr:colOff>695142</xdr:colOff>
      <xdr:row>17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30651A6-0EA3-736E-4362-0FC43EE6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1461" y="347662"/>
          <a:ext cx="6907031" cy="28908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260350</xdr:colOff>
      <xdr:row>1</xdr:row>
      <xdr:rowOff>0</xdr:rowOff>
    </xdr:from>
    <xdr:to>
      <xdr:col>9</xdr:col>
      <xdr:colOff>403087</xdr:colOff>
      <xdr:row>13</xdr:row>
      <xdr:rowOff>131267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EC8570A-149B-67FC-B65A-13750368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311150"/>
          <a:ext cx="5730737" cy="23410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268723</xdr:colOff>
      <xdr:row>12</xdr:row>
      <xdr:rowOff>93167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F87D2B8-1A0F-FA8F-1797-E932FA2C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9200" y="368300"/>
          <a:ext cx="5755123" cy="234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63500</xdr:rowOff>
    </xdr:from>
    <xdr:to>
      <xdr:col>13</xdr:col>
      <xdr:colOff>152915</xdr:colOff>
      <xdr:row>13</xdr:row>
      <xdr:rowOff>65005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59B1F8E-0528-4718-9EB1-8B6E3A315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63500"/>
          <a:ext cx="5944115" cy="27129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44450</xdr:rowOff>
    </xdr:from>
    <xdr:to>
      <xdr:col>11</xdr:col>
      <xdr:colOff>146032</xdr:colOff>
      <xdr:row>15</xdr:row>
      <xdr:rowOff>38338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6081F3A-35E2-316F-E013-CDDE03D2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228600"/>
          <a:ext cx="5651482" cy="2743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305196</xdr:colOff>
      <xdr:row>15</xdr:row>
      <xdr:rowOff>107187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F25D2D6-D679-6616-1BB4-212E3FFD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4750" y="184150"/>
          <a:ext cx="4572396" cy="29202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317389</xdr:colOff>
      <xdr:row>15</xdr:row>
      <xdr:rowOff>64752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466BE81-62FE-5E1A-D57B-100C8803D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68300"/>
          <a:ext cx="4584589" cy="27190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11</xdr:col>
      <xdr:colOff>317389</xdr:colOff>
      <xdr:row>13</xdr:row>
      <xdr:rowOff>117326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CB17F75-9B75-08E8-A297-D466FFA4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0" y="368300"/>
          <a:ext cx="4584589" cy="26763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347698</xdr:colOff>
      <xdr:row>13</xdr:row>
      <xdr:rowOff>171181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18866A1-17DD-14E3-9CEE-82607C41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171450"/>
          <a:ext cx="5535648" cy="275563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15</xdr:col>
      <xdr:colOff>298926</xdr:colOff>
      <xdr:row>29</xdr:row>
      <xdr:rowOff>196581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611690-1304-61D5-CF3F-51F96E932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3346450"/>
          <a:ext cx="5486876" cy="27556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1</xdr:row>
      <xdr:rowOff>0</xdr:rowOff>
    </xdr:from>
    <xdr:to>
      <xdr:col>23</xdr:col>
      <xdr:colOff>395576</xdr:colOff>
      <xdr:row>14</xdr:row>
      <xdr:rowOff>143025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DE0F801-2670-020A-B5C6-D92D19F5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9187" y="182563"/>
          <a:ext cx="5626389" cy="29211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567347</xdr:colOff>
      <xdr:row>15</xdr:row>
      <xdr:rowOff>176543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8199835-E76E-CE95-CB2F-D61FEAA2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368300"/>
          <a:ext cx="4834547" cy="30848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463550</xdr:colOff>
      <xdr:row>1</xdr:row>
      <xdr:rowOff>171450</xdr:rowOff>
    </xdr:from>
    <xdr:to>
      <xdr:col>11</xdr:col>
      <xdr:colOff>320978</xdr:colOff>
      <xdr:row>15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CBD63E8-C3DB-05E6-A122-E8735D6D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4200" y="355600"/>
          <a:ext cx="5343828" cy="25273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260350</xdr:colOff>
      <xdr:row>0</xdr:row>
      <xdr:rowOff>95250</xdr:rowOff>
    </xdr:from>
    <xdr:to>
      <xdr:col>10</xdr:col>
      <xdr:colOff>577739</xdr:colOff>
      <xdr:row>13</xdr:row>
      <xdr:rowOff>94981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6A12131-0A9D-4FBA-BB4E-5509F4A6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95250"/>
          <a:ext cx="4584589" cy="27556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241300</xdr:colOff>
      <xdr:row>0</xdr:row>
      <xdr:rowOff>146050</xdr:rowOff>
    </xdr:from>
    <xdr:to>
      <xdr:col>12</xdr:col>
      <xdr:colOff>19321</xdr:colOff>
      <xdr:row>10</xdr:row>
      <xdr:rowOff>89010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D1651A-5F17-F291-4916-0B165375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6350" y="146050"/>
          <a:ext cx="5264421" cy="21400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1</xdr:row>
      <xdr:rowOff>82550</xdr:rowOff>
    </xdr:from>
    <xdr:to>
      <xdr:col>15</xdr:col>
      <xdr:colOff>589436</xdr:colOff>
      <xdr:row>14</xdr:row>
      <xdr:rowOff>168126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4419B74-4E04-478A-8435-629ADD77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7050" y="266700"/>
          <a:ext cx="7663336" cy="2676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82550</xdr:colOff>
      <xdr:row>0</xdr:row>
      <xdr:rowOff>44450</xdr:rowOff>
    </xdr:from>
    <xdr:to>
      <xdr:col>21</xdr:col>
      <xdr:colOff>112386</xdr:colOff>
      <xdr:row>18</xdr:row>
      <xdr:rowOff>64551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51155B7-864E-426F-8D50-27522888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6900" y="44450"/>
          <a:ext cx="7224386" cy="33348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188407</xdr:colOff>
      <xdr:row>1</xdr:row>
      <xdr:rowOff>41867</xdr:rowOff>
    </xdr:from>
    <xdr:to>
      <xdr:col>14</xdr:col>
      <xdr:colOff>8833</xdr:colOff>
      <xdr:row>13</xdr:row>
      <xdr:rowOff>108975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F546A6D-781A-4A68-A141-B186E8D5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3757" y="238717"/>
          <a:ext cx="5687826" cy="293095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19050</xdr:rowOff>
    </xdr:from>
    <xdr:to>
      <xdr:col>15</xdr:col>
      <xdr:colOff>536944</xdr:colOff>
      <xdr:row>13</xdr:row>
      <xdr:rowOff>97035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9551D1A-D00A-461D-8A2F-39EB07F3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203200"/>
          <a:ext cx="5718544" cy="30116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260350</xdr:colOff>
      <xdr:row>0</xdr:row>
      <xdr:rowOff>133350</xdr:rowOff>
    </xdr:from>
    <xdr:to>
      <xdr:col>12</xdr:col>
      <xdr:colOff>504687</xdr:colOff>
      <xdr:row>14</xdr:row>
      <xdr:rowOff>73116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9E29A52-7FF4-4A16-8ECC-7D6AD973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133350"/>
          <a:ext cx="5730737" cy="25178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146050</xdr:rowOff>
    </xdr:from>
    <xdr:to>
      <xdr:col>16</xdr:col>
      <xdr:colOff>307837</xdr:colOff>
      <xdr:row>14</xdr:row>
      <xdr:rowOff>16727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3E54E2B-4954-3972-7ACD-5A48A5A0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3950" y="330200"/>
          <a:ext cx="5730737" cy="249957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44</xdr:row>
      <xdr:rowOff>127000</xdr:rowOff>
    </xdr:from>
    <xdr:to>
      <xdr:col>6</xdr:col>
      <xdr:colOff>0</xdr:colOff>
      <xdr:row>59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411BBAB-498B-4535-876C-EAF125BC9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101600</xdr:colOff>
      <xdr:row>0</xdr:row>
      <xdr:rowOff>266700</xdr:rowOff>
    </xdr:from>
    <xdr:to>
      <xdr:col>15</xdr:col>
      <xdr:colOff>199620</xdr:colOff>
      <xdr:row>11</xdr:row>
      <xdr:rowOff>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6E87162-4CBB-6044-A5EA-3E1E4DE90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266700"/>
          <a:ext cx="5584420" cy="23288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eks/OneDrive/Documents/Deeksha's%20office%20work/Social%20unit/ASI/ASI%20FY22%20main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Table 5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1" name="Table1" displayName="Table1" ref="A2:C13" totalsRowShown="0" headerRowDxfId="7" dataDxfId="5" headerRowBorderDxfId="6" tableBorderDxfId="4" totalsRowBorderDxfId="3">
  <tableColumns count="3">
    <tableColumn id="1" name="Year" dataDxfId="2"/>
    <tableColumn id="2" name="Formal Contract Workforce (numbers)" dataDxfId="1"/>
    <tableColumn id="4" name="Net New Employment Growth (YoY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Blue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P5" sqref="P5"/>
    </sheetView>
  </sheetViews>
  <sheetFormatPr defaultRowHeight="15" x14ac:dyDescent="0.25"/>
  <cols>
    <col min="1" max="1" width="13.85546875" customWidth="1"/>
    <col min="2" max="2" width="13.5703125" customWidth="1"/>
    <col min="3" max="3" width="15.28515625" customWidth="1"/>
  </cols>
  <sheetData>
    <row r="1" spans="1:3" ht="29.1" customHeight="1" x14ac:dyDescent="0.35">
      <c r="A1" s="156" t="s">
        <v>307</v>
      </c>
      <c r="B1" s="156"/>
      <c r="C1" s="156"/>
    </row>
    <row r="2" spans="1:3" ht="14.45" x14ac:dyDescent="0.35">
      <c r="A2" s="63" t="s">
        <v>308</v>
      </c>
      <c r="B2" s="63"/>
      <c r="C2" s="63"/>
    </row>
    <row r="3" spans="1:3" ht="15.75" x14ac:dyDescent="0.25">
      <c r="A3" s="157" t="s">
        <v>0</v>
      </c>
      <c r="B3" s="155" t="s">
        <v>1</v>
      </c>
      <c r="C3" s="4">
        <v>49.8</v>
      </c>
    </row>
    <row r="4" spans="1:3" ht="15.75" x14ac:dyDescent="0.25">
      <c r="A4" s="157"/>
      <c r="B4" s="155" t="s">
        <v>2</v>
      </c>
      <c r="C4" s="4">
        <v>50.2</v>
      </c>
    </row>
    <row r="5" spans="1:3" ht="15.75" x14ac:dyDescent="0.25">
      <c r="A5" s="157"/>
      <c r="B5" s="155" t="s">
        <v>3</v>
      </c>
      <c r="C5" s="4">
        <v>53.5</v>
      </c>
    </row>
    <row r="6" spans="1:3" ht="15.75" x14ac:dyDescent="0.25">
      <c r="A6" s="157"/>
      <c r="B6" s="155" t="s">
        <v>4</v>
      </c>
      <c r="C6" s="4">
        <v>54.9</v>
      </c>
    </row>
    <row r="7" spans="1:3" ht="15.75" x14ac:dyDescent="0.25">
      <c r="A7" s="157"/>
      <c r="B7" s="155" t="s">
        <v>5</v>
      </c>
      <c r="C7" s="4">
        <v>55.2</v>
      </c>
    </row>
    <row r="8" spans="1:3" ht="15.75" x14ac:dyDescent="0.25">
      <c r="A8" s="157"/>
      <c r="B8" s="155" t="s">
        <v>6</v>
      </c>
      <c r="C8" s="4">
        <v>57.9</v>
      </c>
    </row>
    <row r="9" spans="1:3" ht="15.75" x14ac:dyDescent="0.25">
      <c r="A9" s="157" t="s">
        <v>7</v>
      </c>
      <c r="B9" s="155" t="s">
        <v>1</v>
      </c>
      <c r="C9" s="4">
        <v>46.8</v>
      </c>
    </row>
    <row r="10" spans="1:3" ht="15.75" x14ac:dyDescent="0.25">
      <c r="A10" s="157"/>
      <c r="B10" s="155" t="s">
        <v>2</v>
      </c>
      <c r="C10" s="4">
        <v>47.3</v>
      </c>
    </row>
    <row r="11" spans="1:3" ht="15.75" x14ac:dyDescent="0.25">
      <c r="A11" s="157"/>
      <c r="B11" s="155" t="s">
        <v>3</v>
      </c>
      <c r="C11" s="4">
        <v>50.9</v>
      </c>
    </row>
    <row r="12" spans="1:3" ht="15.75" x14ac:dyDescent="0.25">
      <c r="A12" s="157"/>
      <c r="B12" s="155" t="s">
        <v>4</v>
      </c>
      <c r="C12" s="4">
        <v>52.6</v>
      </c>
    </row>
    <row r="13" spans="1:3" ht="15.75" x14ac:dyDescent="0.25">
      <c r="A13" s="157"/>
      <c r="B13" s="155" t="s">
        <v>5</v>
      </c>
      <c r="C13" s="4">
        <v>52.9</v>
      </c>
    </row>
    <row r="14" spans="1:3" ht="15.75" x14ac:dyDescent="0.25">
      <c r="A14" s="157"/>
      <c r="B14" s="155" t="s">
        <v>6</v>
      </c>
      <c r="C14" s="4">
        <v>56</v>
      </c>
    </row>
    <row r="15" spans="1:3" ht="15.75" x14ac:dyDescent="0.25">
      <c r="A15" s="158" t="s">
        <v>8</v>
      </c>
      <c r="B15" s="155" t="s">
        <v>1</v>
      </c>
      <c r="C15" s="4">
        <v>6</v>
      </c>
    </row>
    <row r="16" spans="1:3" ht="15.75" x14ac:dyDescent="0.25">
      <c r="A16" s="158"/>
      <c r="B16" s="155" t="s">
        <v>2</v>
      </c>
      <c r="C16" s="4">
        <v>5.8</v>
      </c>
    </row>
    <row r="17" spans="1:3" ht="15.75" x14ac:dyDescent="0.25">
      <c r="A17" s="158"/>
      <c r="B17" s="155" t="s">
        <v>3</v>
      </c>
      <c r="C17" s="4">
        <v>4.8</v>
      </c>
    </row>
    <row r="18" spans="1:3" ht="15.75" x14ac:dyDescent="0.25">
      <c r="A18" s="158"/>
      <c r="B18" s="155" t="s">
        <v>4</v>
      </c>
      <c r="C18" s="4">
        <v>4.2</v>
      </c>
    </row>
    <row r="19" spans="1:3" ht="15.75" x14ac:dyDescent="0.25">
      <c r="A19" s="158"/>
      <c r="B19" s="155" t="s">
        <v>5</v>
      </c>
      <c r="C19" s="4">
        <v>4.0999999999999996</v>
      </c>
    </row>
    <row r="20" spans="1:3" ht="15.75" x14ac:dyDescent="0.25">
      <c r="A20" s="158"/>
      <c r="B20" s="155" t="s">
        <v>6</v>
      </c>
      <c r="C20" s="4">
        <v>3.2</v>
      </c>
    </row>
    <row r="21" spans="1:3" ht="14.45" x14ac:dyDescent="0.35">
      <c r="A21" s="159" t="s">
        <v>274</v>
      </c>
      <c r="B21" s="160"/>
      <c r="C21" s="161"/>
    </row>
    <row r="22" spans="1:3" ht="33" customHeight="1" x14ac:dyDescent="0.35">
      <c r="A22" s="162" t="s">
        <v>309</v>
      </c>
      <c r="B22" s="162"/>
      <c r="C22" s="162"/>
    </row>
  </sheetData>
  <mergeCells count="6">
    <mergeCell ref="A22:C22"/>
    <mergeCell ref="A1:C1"/>
    <mergeCell ref="A3:A8"/>
    <mergeCell ref="A9:A14"/>
    <mergeCell ref="A15:A20"/>
    <mergeCell ref="A21:C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sqref="A1:C3"/>
    </sheetView>
  </sheetViews>
  <sheetFormatPr defaultRowHeight="15" x14ac:dyDescent="0.25"/>
  <cols>
    <col min="2" max="2" width="16.85546875" customWidth="1"/>
    <col min="3" max="3" width="21.5703125" customWidth="1"/>
  </cols>
  <sheetData>
    <row r="1" spans="1:3" x14ac:dyDescent="0.25">
      <c r="A1" s="163" t="s">
        <v>86</v>
      </c>
      <c r="B1" s="163"/>
      <c r="C1" s="163"/>
    </row>
    <row r="2" spans="1:3" ht="9" customHeight="1" x14ac:dyDescent="0.25">
      <c r="A2" s="163"/>
      <c r="B2" s="163"/>
      <c r="C2" s="163"/>
    </row>
    <row r="3" spans="1:3" ht="41.45" customHeight="1" x14ac:dyDescent="0.35">
      <c r="A3" s="55" t="s">
        <v>276</v>
      </c>
      <c r="B3" s="153" t="s">
        <v>87</v>
      </c>
      <c r="C3" s="153" t="s">
        <v>88</v>
      </c>
    </row>
    <row r="4" spans="1:3" ht="14.45" x14ac:dyDescent="0.35">
      <c r="A4" s="56" t="s">
        <v>65</v>
      </c>
      <c r="B4" s="57">
        <v>64.599999999999994</v>
      </c>
      <c r="C4" s="57">
        <v>50</v>
      </c>
    </row>
    <row r="5" spans="1:3" ht="14.45" x14ac:dyDescent="0.35">
      <c r="A5" s="56" t="s">
        <v>66</v>
      </c>
      <c r="B5" s="57">
        <v>65.099999999999994</v>
      </c>
      <c r="C5" s="57">
        <v>50.8</v>
      </c>
    </row>
    <row r="6" spans="1:3" ht="14.45" x14ac:dyDescent="0.35">
      <c r="A6" s="56" t="s">
        <v>67</v>
      </c>
      <c r="B6" s="57">
        <v>68.599999999999994</v>
      </c>
      <c r="C6" s="57">
        <v>53.7</v>
      </c>
    </row>
    <row r="7" spans="1:3" ht="14.45" x14ac:dyDescent="0.35">
      <c r="A7" s="56" t="s">
        <v>68</v>
      </c>
      <c r="B7" s="57">
        <v>74</v>
      </c>
      <c r="C7" s="57">
        <v>56.9</v>
      </c>
    </row>
    <row r="8" spans="1:3" ht="14.45" x14ac:dyDescent="0.35">
      <c r="A8" s="56" t="s">
        <v>69</v>
      </c>
      <c r="B8" s="57">
        <v>74.400000000000006</v>
      </c>
      <c r="C8" s="57">
        <v>58.3</v>
      </c>
    </row>
    <row r="9" spans="1:3" ht="14.45" x14ac:dyDescent="0.35">
      <c r="A9" s="56" t="s">
        <v>70</v>
      </c>
      <c r="B9" s="57">
        <v>75.8</v>
      </c>
      <c r="C9" s="57">
        <v>58.8</v>
      </c>
    </row>
    <row r="10" spans="1:3" ht="14.45" x14ac:dyDescent="0.35">
      <c r="A10" s="56" t="s">
        <v>71</v>
      </c>
      <c r="B10" s="57">
        <v>77.3</v>
      </c>
      <c r="C10" s="57">
        <v>60</v>
      </c>
    </row>
    <row r="11" spans="1:3" ht="14.45" x14ac:dyDescent="0.35">
      <c r="A11" s="56" t="s">
        <v>72</v>
      </c>
      <c r="B11" s="57">
        <v>73.7</v>
      </c>
      <c r="C11" s="57">
        <v>57.5</v>
      </c>
    </row>
    <row r="12" spans="1:3" ht="14.45" x14ac:dyDescent="0.35">
      <c r="A12" s="56" t="s">
        <v>83</v>
      </c>
      <c r="B12" s="57">
        <v>76.400000000000006</v>
      </c>
      <c r="C12" s="57">
        <v>59.4</v>
      </c>
    </row>
    <row r="13" spans="1:3" ht="14.45" x14ac:dyDescent="0.35">
      <c r="A13" s="56" t="s">
        <v>73</v>
      </c>
      <c r="B13" s="57">
        <v>72.3</v>
      </c>
      <c r="C13" s="57">
        <v>56.1</v>
      </c>
    </row>
    <row r="14" spans="1:3" ht="14.45" x14ac:dyDescent="0.35">
      <c r="A14" s="56" t="s">
        <v>74</v>
      </c>
      <c r="B14" s="57">
        <v>72.900000000000006</v>
      </c>
      <c r="C14" s="57">
        <v>56.2</v>
      </c>
    </row>
    <row r="15" spans="1:3" ht="14.45" x14ac:dyDescent="0.35">
      <c r="A15" s="56" t="s">
        <v>75</v>
      </c>
      <c r="B15" s="57">
        <v>73.3</v>
      </c>
      <c r="C15" s="57">
        <v>56.8</v>
      </c>
    </row>
    <row r="16" spans="1:3" ht="14.45" x14ac:dyDescent="0.35">
      <c r="A16" s="56" t="s">
        <v>76</v>
      </c>
      <c r="B16" s="57">
        <v>74.8</v>
      </c>
      <c r="C16" s="57">
        <v>58.3</v>
      </c>
    </row>
    <row r="17" spans="1:3" ht="14.45" x14ac:dyDescent="0.35">
      <c r="A17" s="56" t="s">
        <v>77</v>
      </c>
      <c r="B17" s="57">
        <v>76.7</v>
      </c>
      <c r="C17" s="55">
        <v>60</v>
      </c>
    </row>
    <row r="18" spans="1:3" ht="14.45" x14ac:dyDescent="0.35">
      <c r="A18" s="55" t="s">
        <v>1</v>
      </c>
      <c r="B18" s="58">
        <v>80</v>
      </c>
      <c r="C18" s="58">
        <v>63</v>
      </c>
    </row>
    <row r="19" spans="1:3" ht="14.45" x14ac:dyDescent="0.35">
      <c r="A19" s="55" t="s">
        <v>2</v>
      </c>
      <c r="B19" s="58">
        <v>83</v>
      </c>
      <c r="C19" s="58">
        <v>65</v>
      </c>
    </row>
    <row r="20" spans="1:3" ht="14.45" x14ac:dyDescent="0.35">
      <c r="A20" s="55" t="s">
        <v>3</v>
      </c>
      <c r="B20" s="58">
        <v>84</v>
      </c>
      <c r="C20" s="58">
        <v>66</v>
      </c>
    </row>
    <row r="21" spans="1:3" ht="14.45" x14ac:dyDescent="0.35">
      <c r="A21" s="55" t="s">
        <v>4</v>
      </c>
      <c r="B21" s="58">
        <v>80</v>
      </c>
      <c r="C21" s="58">
        <v>63</v>
      </c>
    </row>
    <row r="22" spans="1:3" ht="14.45" x14ac:dyDescent="0.35">
      <c r="A22" s="55" t="s">
        <v>5</v>
      </c>
      <c r="B22" s="58">
        <v>86</v>
      </c>
      <c r="C22" s="58">
        <v>68</v>
      </c>
    </row>
    <row r="23" spans="1:3" ht="14.45" x14ac:dyDescent="0.35">
      <c r="A23" s="189" t="s">
        <v>163</v>
      </c>
      <c r="B23" s="189"/>
      <c r="C23" s="189"/>
    </row>
    <row r="24" spans="1:3" ht="14.45" x14ac:dyDescent="0.35">
      <c r="B24" s="22"/>
      <c r="C24" s="22"/>
    </row>
    <row r="25" spans="1:3" ht="14.45" x14ac:dyDescent="0.35">
      <c r="B25" s="20"/>
      <c r="C25" s="20"/>
    </row>
    <row r="26" spans="1:3" ht="14.45" x14ac:dyDescent="0.35">
      <c r="B26" s="20"/>
      <c r="C26" s="20"/>
    </row>
    <row r="27" spans="1:3" ht="32.450000000000003" customHeight="1" x14ac:dyDescent="0.35">
      <c r="B27" s="20"/>
      <c r="C27" s="20"/>
    </row>
  </sheetData>
  <mergeCells count="2">
    <mergeCell ref="A1:C2"/>
    <mergeCell ref="A23:C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2"/>
    </sheetView>
  </sheetViews>
  <sheetFormatPr defaultRowHeight="15" x14ac:dyDescent="0.25"/>
  <sheetData>
    <row r="1" spans="1:4" ht="33" customHeight="1" x14ac:dyDescent="0.35">
      <c r="A1" s="156" t="s">
        <v>91</v>
      </c>
      <c r="B1" s="156"/>
      <c r="C1" s="156"/>
      <c r="D1" s="156"/>
    </row>
    <row r="2" spans="1:4" ht="14.45" x14ac:dyDescent="0.35">
      <c r="A2" s="59" t="s">
        <v>276</v>
      </c>
      <c r="B2" s="59" t="s">
        <v>89</v>
      </c>
      <c r="C2" s="59" t="s">
        <v>90</v>
      </c>
      <c r="D2" s="59" t="s">
        <v>39</v>
      </c>
    </row>
    <row r="3" spans="1:4" ht="14.45" x14ac:dyDescent="0.35">
      <c r="A3" s="59" t="s">
        <v>1</v>
      </c>
      <c r="B3" s="108">
        <v>5.9975918651339777E-2</v>
      </c>
      <c r="C3" s="108">
        <v>6.2697085572433808E-2</v>
      </c>
      <c r="D3" s="108">
        <v>5.9310024371078018E-2</v>
      </c>
    </row>
    <row r="4" spans="1:4" ht="14.45" x14ac:dyDescent="0.35">
      <c r="A4" s="59" t="s">
        <v>2</v>
      </c>
      <c r="B4" s="108">
        <v>6.8881096710174061E-2</v>
      </c>
      <c r="C4" s="108">
        <v>7.4297187287499122E-2</v>
      </c>
      <c r="D4" s="108">
        <v>6.4370960170067715E-2</v>
      </c>
    </row>
    <row r="5" spans="1:4" ht="14.45" x14ac:dyDescent="0.35">
      <c r="A5" s="59" t="s">
        <v>3</v>
      </c>
      <c r="B5" s="108">
        <v>3.983451051792497E-2</v>
      </c>
      <c r="C5" s="108">
        <v>5.1721167323763195E-2</v>
      </c>
      <c r="D5" s="108">
        <v>2.9643038529589827E-2</v>
      </c>
    </row>
    <row r="6" spans="1:4" ht="14.45" x14ac:dyDescent="0.35">
      <c r="A6" s="59" t="s">
        <v>4</v>
      </c>
      <c r="B6" s="108">
        <v>8.3201624093729443E-3</v>
      </c>
      <c r="C6" s="108">
        <v>2.0790871010977874E-2</v>
      </c>
      <c r="D6" s="108">
        <v>8.42108429720545E-4</v>
      </c>
    </row>
    <row r="7" spans="1:4" ht="14.45" x14ac:dyDescent="0.35">
      <c r="A7" s="59" t="s">
        <v>5</v>
      </c>
      <c r="B7" s="108">
        <v>9.9752231795201096E-2</v>
      </c>
      <c r="C7" s="108">
        <v>0.10547464172381726</v>
      </c>
      <c r="D7" s="108">
        <v>9.4284379435261245E-2</v>
      </c>
    </row>
    <row r="8" spans="1:4" ht="14.45" x14ac:dyDescent="0.35">
      <c r="A8" s="189" t="s">
        <v>163</v>
      </c>
      <c r="B8" s="189"/>
      <c r="C8" s="189"/>
      <c r="D8" s="189"/>
    </row>
  </sheetData>
  <mergeCells count="2">
    <mergeCell ref="A1:D1"/>
    <mergeCell ref="A8:D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A3" sqref="A1:A1048576"/>
    </sheetView>
  </sheetViews>
  <sheetFormatPr defaultRowHeight="15" x14ac:dyDescent="0.25"/>
  <cols>
    <col min="1" max="1" width="19.85546875" customWidth="1"/>
    <col min="2" max="2" width="13.85546875" customWidth="1"/>
    <col min="3" max="4" width="13.42578125" customWidth="1"/>
    <col min="5" max="5" width="10.140625" customWidth="1"/>
    <col min="6" max="6" width="18.85546875" customWidth="1"/>
    <col min="7" max="7" width="15.42578125" customWidth="1"/>
    <col min="11" max="11" width="18.42578125" customWidth="1"/>
    <col min="17" max="17" width="12.28515625" customWidth="1"/>
    <col min="18" max="19" width="11.7109375" customWidth="1"/>
  </cols>
  <sheetData>
    <row r="1" spans="1:21" ht="32.450000000000003" customHeight="1" x14ac:dyDescent="0.25">
      <c r="A1" s="190" t="s">
        <v>160</v>
      </c>
      <c r="B1" s="191"/>
      <c r="C1" s="192"/>
    </row>
    <row r="2" spans="1:21" ht="3" customHeight="1" x14ac:dyDescent="0.25">
      <c r="A2" s="193"/>
      <c r="B2" s="194"/>
      <c r="C2" s="195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ht="27.95" x14ac:dyDescent="0.35">
      <c r="A3" s="119" t="s">
        <v>298</v>
      </c>
      <c r="B3" s="120" t="s">
        <v>131</v>
      </c>
      <c r="C3" s="120" t="s">
        <v>132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U3" t="s">
        <v>58</v>
      </c>
    </row>
    <row r="4" spans="1:21" ht="14.45" x14ac:dyDescent="0.35">
      <c r="A4" s="106" t="s">
        <v>151</v>
      </c>
      <c r="B4" s="107">
        <v>0.15757618059987236</v>
      </c>
      <c r="C4" s="107">
        <v>0.1525</v>
      </c>
      <c r="D4" s="40"/>
      <c r="E4" s="32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21" ht="14.45" x14ac:dyDescent="0.35">
      <c r="A5" s="106" t="s">
        <v>145</v>
      </c>
      <c r="B5" s="107">
        <v>0.11633994097000638</v>
      </c>
      <c r="C5" s="107">
        <v>0.12560000000000002</v>
      </c>
      <c r="D5" s="40"/>
      <c r="E5" s="32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1" ht="14.45" x14ac:dyDescent="0.35">
      <c r="A6" s="106" t="s">
        <v>150</v>
      </c>
      <c r="B6" s="107">
        <v>0.1015674856413529</v>
      </c>
      <c r="C6" s="107">
        <v>0.1242</v>
      </c>
      <c r="D6" s="28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1" ht="14.45" x14ac:dyDescent="0.35">
      <c r="A7" s="106" t="s">
        <v>136</v>
      </c>
      <c r="B7" s="107">
        <v>7.0322471282705801E-2</v>
      </c>
      <c r="C7" s="107">
        <v>7.5800000000000006E-2</v>
      </c>
      <c r="D7" s="28"/>
      <c r="E7" s="32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21" ht="14.45" x14ac:dyDescent="0.35">
      <c r="A8" s="106" t="s">
        <v>152</v>
      </c>
      <c r="B8" s="107">
        <v>5.6218091895341417E-2</v>
      </c>
      <c r="C8" s="107">
        <v>6.2699999999999992E-2</v>
      </c>
      <c r="D8" s="28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21" ht="14.45" x14ac:dyDescent="0.35">
      <c r="A9" s="106" t="s">
        <v>144</v>
      </c>
      <c r="B9" s="107">
        <v>4.1600191448627949E-2</v>
      </c>
      <c r="C9" s="107">
        <v>6.4199999999999993E-2</v>
      </c>
      <c r="D9" s="28"/>
      <c r="E9" s="3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21" ht="14.45" x14ac:dyDescent="0.35">
      <c r="A10" s="196" t="s">
        <v>163</v>
      </c>
      <c r="B10" s="197"/>
      <c r="C10" s="19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1:21" ht="14.45" x14ac:dyDescent="0.3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21" ht="14.45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21" ht="14.45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21" ht="14.45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21" ht="14.45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</sheetData>
  <mergeCells count="2">
    <mergeCell ref="A1:C2"/>
    <mergeCell ref="A10:C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16" sqref="E16"/>
    </sheetView>
  </sheetViews>
  <sheetFormatPr defaultRowHeight="15" x14ac:dyDescent="0.25"/>
  <cols>
    <col min="1" max="1" width="18.85546875" customWidth="1"/>
    <col min="2" max="2" width="15.85546875" bestFit="1" customWidth="1"/>
    <col min="3" max="3" width="20.85546875" customWidth="1"/>
    <col min="6" max="6" width="18.42578125" customWidth="1"/>
    <col min="12" max="12" width="12.28515625" customWidth="1"/>
    <col min="13" max="14" width="11.7109375" customWidth="1"/>
  </cols>
  <sheetData>
    <row r="1" spans="1:3" x14ac:dyDescent="0.35">
      <c r="A1" s="69" t="s">
        <v>161</v>
      </c>
    </row>
    <row r="2" spans="1:3" x14ac:dyDescent="0.35">
      <c r="A2" s="112" t="s">
        <v>298</v>
      </c>
      <c r="B2" s="112" t="s">
        <v>141</v>
      </c>
      <c r="C2" s="112" t="s">
        <v>142</v>
      </c>
    </row>
    <row r="3" spans="1:3" x14ac:dyDescent="0.35">
      <c r="A3" s="63" t="s">
        <v>143</v>
      </c>
      <c r="B3" s="102">
        <v>0.30887220473076615</v>
      </c>
      <c r="C3" s="102">
        <v>0.34948068698662693</v>
      </c>
    </row>
    <row r="4" spans="1:3" x14ac:dyDescent="0.35">
      <c r="A4" s="63" t="s">
        <v>144</v>
      </c>
      <c r="B4" s="102">
        <v>0.28825498390447302</v>
      </c>
      <c r="C4" s="102">
        <v>0.31694922542865744</v>
      </c>
    </row>
    <row r="5" spans="1:3" x14ac:dyDescent="0.35">
      <c r="A5" s="63" t="s">
        <v>136</v>
      </c>
      <c r="B5" s="102">
        <v>0.21933228182335185</v>
      </c>
      <c r="C5" s="102">
        <v>0.24498135548985189</v>
      </c>
    </row>
    <row r="6" spans="1:3" x14ac:dyDescent="0.35">
      <c r="A6" s="63" t="s">
        <v>145</v>
      </c>
      <c r="B6" s="102">
        <v>0.18390166569225741</v>
      </c>
      <c r="C6" s="102">
        <v>0.18008286749467639</v>
      </c>
    </row>
    <row r="7" spans="1:3" x14ac:dyDescent="0.35">
      <c r="A7" s="63" t="s">
        <v>146</v>
      </c>
      <c r="B7" s="102">
        <v>0.17494420997549009</v>
      </c>
      <c r="C7" s="102">
        <v>0.20295120180189352</v>
      </c>
    </row>
    <row r="8" spans="1:3" x14ac:dyDescent="0.35">
      <c r="A8" s="63" t="s">
        <v>147</v>
      </c>
      <c r="B8" s="102">
        <v>0.14722929845149846</v>
      </c>
      <c r="C8" s="102">
        <v>0.18059606350093427</v>
      </c>
    </row>
    <row r="9" spans="1:3" x14ac:dyDescent="0.35">
      <c r="A9" s="189" t="s">
        <v>163</v>
      </c>
      <c r="B9" s="189"/>
      <c r="C9" s="189"/>
    </row>
  </sheetData>
  <mergeCells count="1">
    <mergeCell ref="A9:C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2"/>
  <sheetViews>
    <sheetView topLeftCell="E1" workbookViewId="0">
      <selection activeCell="F13" sqref="F13"/>
    </sheetView>
  </sheetViews>
  <sheetFormatPr defaultRowHeight="15" x14ac:dyDescent="0.25"/>
  <cols>
    <col min="2" max="2" width="19.85546875" customWidth="1"/>
    <col min="3" max="3" width="13.85546875" customWidth="1"/>
    <col min="4" max="4" width="13.42578125" customWidth="1"/>
    <col min="5" max="5" width="16.85546875" customWidth="1"/>
    <col min="6" max="6" width="19.7109375" bestFit="1" customWidth="1"/>
    <col min="7" max="7" width="20.85546875" bestFit="1" customWidth="1"/>
    <col min="8" max="8" width="18.42578125" customWidth="1"/>
    <col min="14" max="14" width="12.28515625" customWidth="1"/>
    <col min="15" max="16" width="11.7109375" customWidth="1"/>
  </cols>
  <sheetData>
    <row r="1" spans="2:13" ht="14.45" x14ac:dyDescent="0.35">
      <c r="C1" s="19" t="s">
        <v>92</v>
      </c>
      <c r="E1" s="69" t="s">
        <v>162</v>
      </c>
    </row>
    <row r="2" spans="2:13" ht="14.45" x14ac:dyDescent="0.35">
      <c r="C2" t="s">
        <v>80</v>
      </c>
      <c r="E2" s="112" t="s">
        <v>300</v>
      </c>
      <c r="F2" s="112" t="s">
        <v>102</v>
      </c>
      <c r="G2" s="112" t="s">
        <v>93</v>
      </c>
    </row>
    <row r="3" spans="2:13" ht="14.45" x14ac:dyDescent="0.35">
      <c r="D3" t="s">
        <v>1</v>
      </c>
      <c r="E3" s="63" t="s">
        <v>94</v>
      </c>
      <c r="F3" s="102">
        <v>0.66949999999999998</v>
      </c>
      <c r="G3" s="102">
        <v>0.12590000000000001</v>
      </c>
      <c r="H3" s="18"/>
      <c r="I3" s="18"/>
      <c r="J3" s="18"/>
      <c r="K3" s="18"/>
      <c r="L3" s="18"/>
      <c r="M3" s="18"/>
    </row>
    <row r="4" spans="2:13" ht="14.45" x14ac:dyDescent="0.35">
      <c r="C4" t="s">
        <v>94</v>
      </c>
      <c r="D4" s="18">
        <v>0.13545914889117694</v>
      </c>
      <c r="E4" s="63" t="s">
        <v>95</v>
      </c>
      <c r="F4" s="102">
        <v>0.12269999999999999</v>
      </c>
      <c r="G4" s="102">
        <v>9.5100000000000004E-2</v>
      </c>
      <c r="H4" s="18"/>
      <c r="I4" s="18"/>
      <c r="J4" s="18"/>
      <c r="K4" s="18"/>
      <c r="L4" s="18"/>
      <c r="M4" s="18"/>
    </row>
    <row r="5" spans="2:13" ht="14.45" x14ac:dyDescent="0.35">
      <c r="C5" t="s">
        <v>95</v>
      </c>
      <c r="D5" s="18">
        <v>9.8885281799062794E-2</v>
      </c>
      <c r="E5" s="63" t="s">
        <v>96</v>
      </c>
      <c r="F5" s="102">
        <v>8.7400000000000005E-2</v>
      </c>
      <c r="G5" s="102">
        <v>0.12689999999999999</v>
      </c>
      <c r="H5" s="18"/>
      <c r="I5" s="18"/>
      <c r="J5" s="18"/>
      <c r="K5" s="18"/>
      <c r="L5" s="18"/>
      <c r="M5" s="18"/>
    </row>
    <row r="6" spans="2:13" ht="14.45" x14ac:dyDescent="0.35">
      <c r="C6" t="s">
        <v>96</v>
      </c>
      <c r="D6" s="18">
        <v>0.12821651299977285</v>
      </c>
      <c r="E6" s="63" t="s">
        <v>97</v>
      </c>
      <c r="F6" s="102">
        <v>6.6500000000000004E-2</v>
      </c>
      <c r="G6" s="102">
        <v>0.19190000000000002</v>
      </c>
      <c r="H6" s="18"/>
      <c r="I6" s="18"/>
      <c r="J6" s="18"/>
      <c r="K6" s="18"/>
      <c r="L6" s="18"/>
      <c r="M6" s="18"/>
    </row>
    <row r="7" spans="2:13" ht="14.45" x14ac:dyDescent="0.35">
      <c r="C7" t="s">
        <v>97</v>
      </c>
      <c r="D7" s="18">
        <v>0.19289295499301007</v>
      </c>
      <c r="E7" s="63" t="s">
        <v>98</v>
      </c>
      <c r="F7" s="102">
        <v>2.7300000000000001E-2</v>
      </c>
      <c r="G7" s="102">
        <v>0.14360000000000001</v>
      </c>
      <c r="H7" s="18"/>
      <c r="I7" s="18"/>
      <c r="J7" s="18"/>
      <c r="K7" s="18"/>
      <c r="L7" s="18"/>
      <c r="M7" s="18"/>
    </row>
    <row r="8" spans="2:13" ht="14.45" x14ac:dyDescent="0.35">
      <c r="C8" t="s">
        <v>98</v>
      </c>
      <c r="D8" s="18">
        <v>0.14455082125282723</v>
      </c>
      <c r="E8" s="63" t="s">
        <v>99</v>
      </c>
      <c r="F8" s="102">
        <v>1.41E-2</v>
      </c>
      <c r="G8" s="102">
        <v>0.1191</v>
      </c>
      <c r="H8" s="18"/>
      <c r="I8" s="18"/>
      <c r="J8" s="18"/>
      <c r="K8" s="18"/>
      <c r="L8" s="18"/>
      <c r="M8" s="18"/>
    </row>
    <row r="9" spans="2:13" ht="14.45" x14ac:dyDescent="0.35">
      <c r="C9" t="s">
        <v>99</v>
      </c>
      <c r="D9" s="18">
        <v>0.11518353409711758</v>
      </c>
      <c r="E9" s="63" t="s">
        <v>100</v>
      </c>
      <c r="F9" s="102">
        <v>8.6999999999999994E-3</v>
      </c>
      <c r="G9" s="102">
        <v>0.1024</v>
      </c>
      <c r="H9" s="18"/>
      <c r="I9" s="18"/>
      <c r="J9" s="18"/>
      <c r="K9" s="18"/>
      <c r="L9" s="18"/>
      <c r="M9" s="18"/>
    </row>
    <row r="10" spans="2:13" ht="14.45" x14ac:dyDescent="0.35">
      <c r="C10" t="s">
        <v>100</v>
      </c>
      <c r="D10" s="18">
        <v>9.9238540498490554E-2</v>
      </c>
      <c r="E10" s="63" t="s">
        <v>101</v>
      </c>
      <c r="F10" s="102">
        <v>3.8E-3</v>
      </c>
      <c r="G10" s="102">
        <v>9.5299999999999996E-2</v>
      </c>
      <c r="H10" s="18"/>
      <c r="I10" s="18"/>
      <c r="J10" s="18"/>
      <c r="K10" s="18"/>
      <c r="L10" s="18"/>
      <c r="M10" s="18"/>
    </row>
    <row r="11" spans="2:13" ht="14.45" x14ac:dyDescent="0.35">
      <c r="C11" t="s">
        <v>101</v>
      </c>
      <c r="D11" s="18">
        <v>8.557320546854201E-2</v>
      </c>
      <c r="E11" s="196" t="s">
        <v>163</v>
      </c>
      <c r="F11" s="197"/>
      <c r="G11" s="198"/>
    </row>
    <row r="14" spans="2:13" ht="14.45" x14ac:dyDescent="0.35">
      <c r="C14" t="s">
        <v>103</v>
      </c>
    </row>
    <row r="15" spans="2:13" ht="14.45" x14ac:dyDescent="0.35">
      <c r="B15" s="24" t="s">
        <v>104</v>
      </c>
      <c r="C15" s="17">
        <v>1.2434479216256169</v>
      </c>
    </row>
    <row r="16" spans="2:13" ht="14.45" x14ac:dyDescent="0.35">
      <c r="B16" s="25" t="s">
        <v>105</v>
      </c>
      <c r="C16" s="17">
        <v>1.3767589816449548</v>
      </c>
    </row>
    <row r="17" spans="2:3" ht="14.45" x14ac:dyDescent="0.35">
      <c r="B17" s="25" t="s">
        <v>106</v>
      </c>
      <c r="C17" s="17">
        <v>1.4687623455048253</v>
      </c>
    </row>
    <row r="18" spans="2:3" ht="14.45" x14ac:dyDescent="0.35">
      <c r="B18" s="25" t="s">
        <v>107</v>
      </c>
      <c r="C18" s="17">
        <v>1.4996103963825713</v>
      </c>
    </row>
    <row r="19" spans="2:3" ht="14.45" x14ac:dyDescent="0.35">
      <c r="B19" s="25" t="s">
        <v>108</v>
      </c>
      <c r="C19" s="17">
        <v>1.4890364502230895</v>
      </c>
    </row>
    <row r="20" spans="2:3" ht="14.45" x14ac:dyDescent="0.35">
      <c r="B20" s="25" t="s">
        <v>109</v>
      </c>
      <c r="C20" s="17">
        <v>1.660807648662096</v>
      </c>
    </row>
    <row r="21" spans="2:3" ht="14.45" x14ac:dyDescent="0.35">
      <c r="B21" s="25" t="s">
        <v>110</v>
      </c>
      <c r="C21" s="17">
        <v>1.8800136841840003</v>
      </c>
    </row>
    <row r="22" spans="2:3" ht="14.45" x14ac:dyDescent="0.35">
      <c r="B22" s="25" t="s">
        <v>111</v>
      </c>
      <c r="C22" s="17">
        <v>2.0571248339939769</v>
      </c>
    </row>
    <row r="23" spans="2:3" ht="20.100000000000001" customHeight="1" x14ac:dyDescent="0.35">
      <c r="B23" s="25" t="s">
        <v>112</v>
      </c>
      <c r="C23" s="17">
        <v>2.1998645646581965</v>
      </c>
    </row>
    <row r="24" spans="2:3" ht="19.5" customHeight="1" x14ac:dyDescent="0.35">
      <c r="B24" s="25" t="s">
        <v>113</v>
      </c>
      <c r="C24" s="17">
        <v>2.3305902901913997</v>
      </c>
    </row>
    <row r="25" spans="2:3" ht="19.5" customHeight="1" x14ac:dyDescent="0.35">
      <c r="B25" s="26" t="s">
        <v>114</v>
      </c>
      <c r="C25" s="17">
        <v>2.5704294426821241</v>
      </c>
    </row>
    <row r="29" spans="2:3" ht="14.45" x14ac:dyDescent="0.35">
      <c r="C29" t="s">
        <v>115</v>
      </c>
    </row>
    <row r="30" spans="2:3" ht="14.45" x14ac:dyDescent="0.35">
      <c r="B30" t="s">
        <v>116</v>
      </c>
      <c r="C30" s="20">
        <v>0.11051022610754078</v>
      </c>
    </row>
    <row r="31" spans="2:3" ht="14.45" x14ac:dyDescent="0.35">
      <c r="B31" t="s">
        <v>117</v>
      </c>
      <c r="C31" s="20">
        <v>9.6412340894880544E-2</v>
      </c>
    </row>
    <row r="32" spans="2:3" x14ac:dyDescent="0.25">
      <c r="B32" t="s">
        <v>118</v>
      </c>
      <c r="C32" s="20">
        <v>7.3865657551621958E-2</v>
      </c>
    </row>
    <row r="33" spans="2:3" x14ac:dyDescent="0.25">
      <c r="B33" t="s">
        <v>119</v>
      </c>
      <c r="C33" s="20">
        <v>6.8576772308059059E-2</v>
      </c>
    </row>
    <row r="34" spans="2:3" x14ac:dyDescent="0.25">
      <c r="B34" t="s">
        <v>120</v>
      </c>
      <c r="C34" s="20">
        <v>6.8271289084600562E-2</v>
      </c>
    </row>
    <row r="35" spans="2:3" x14ac:dyDescent="0.25">
      <c r="B35" t="s">
        <v>121</v>
      </c>
      <c r="C35" s="20">
        <v>6.024513707187331E-2</v>
      </c>
    </row>
    <row r="36" spans="2:3" x14ac:dyDescent="0.25">
      <c r="B36" t="s">
        <v>122</v>
      </c>
      <c r="C36" s="20">
        <v>5.9620055313433104E-2</v>
      </c>
    </row>
    <row r="37" spans="2:3" x14ac:dyDescent="0.25">
      <c r="B37" t="s">
        <v>123</v>
      </c>
      <c r="C37" s="20">
        <v>5.958479607847602E-2</v>
      </c>
    </row>
    <row r="38" spans="2:3" x14ac:dyDescent="0.25">
      <c r="B38" t="s">
        <v>124</v>
      </c>
      <c r="C38" s="20">
        <v>5.5402830079299005E-2</v>
      </c>
    </row>
    <row r="39" spans="2:3" x14ac:dyDescent="0.25">
      <c r="B39" t="s">
        <v>125</v>
      </c>
      <c r="C39" s="20">
        <v>5.1832120965547721E-2</v>
      </c>
    </row>
    <row r="40" spans="2:3" x14ac:dyDescent="0.25">
      <c r="B40" t="s">
        <v>126</v>
      </c>
      <c r="C40" s="23" t="e">
        <f>SUM(C9,D9,#REF!,#REF!,E9,F9,G9,N9,O9,V9,W9,X9,AA9,AB9,AC9,AD9,AE9,AF9,AG9)</f>
        <v>#REF!</v>
      </c>
    </row>
    <row r="41" spans="2:3" x14ac:dyDescent="0.25">
      <c r="C41" s="27">
        <f>SUM(C30:C39)</f>
        <v>0.70432122545533193</v>
      </c>
    </row>
    <row r="48" spans="2:3" x14ac:dyDescent="0.25">
      <c r="C48" t="s">
        <v>127</v>
      </c>
    </row>
    <row r="49" spans="2:3" x14ac:dyDescent="0.25">
      <c r="B49" t="s">
        <v>116</v>
      </c>
      <c r="C49" s="18">
        <v>7.3388102791752896E-2</v>
      </c>
    </row>
    <row r="50" spans="2:3" x14ac:dyDescent="0.25">
      <c r="B50" t="s">
        <v>120</v>
      </c>
      <c r="C50" s="18">
        <v>0.15497035221606614</v>
      </c>
    </row>
    <row r="51" spans="2:3" x14ac:dyDescent="0.25">
      <c r="B51" t="s">
        <v>128</v>
      </c>
      <c r="C51" s="18">
        <v>0.20541275864537845</v>
      </c>
    </row>
    <row r="52" spans="2:3" x14ac:dyDescent="0.25">
      <c r="B52" t="s">
        <v>123</v>
      </c>
      <c r="C52" s="18">
        <v>0.20892231249896875</v>
      </c>
    </row>
    <row r="53" spans="2:3" x14ac:dyDescent="0.25">
      <c r="B53" t="s">
        <v>118</v>
      </c>
      <c r="C53" s="18">
        <v>0.23146135096110543</v>
      </c>
    </row>
    <row r="54" spans="2:3" x14ac:dyDescent="0.25">
      <c r="B54" t="s">
        <v>122</v>
      </c>
      <c r="C54" s="18">
        <v>0.2391179684057394</v>
      </c>
    </row>
    <row r="55" spans="2:3" x14ac:dyDescent="0.25">
      <c r="B55" t="s">
        <v>129</v>
      </c>
      <c r="C55" s="18">
        <v>0.33729708053964158</v>
      </c>
    </row>
    <row r="56" spans="2:3" x14ac:dyDescent="0.25">
      <c r="B56" t="s">
        <v>130</v>
      </c>
      <c r="C56" s="18">
        <v>0.66224390159599755</v>
      </c>
    </row>
    <row r="67" spans="2:18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8" ht="25.5" x14ac:dyDescent="0.25">
      <c r="B68" s="28"/>
      <c r="C68" s="29" t="s">
        <v>131</v>
      </c>
      <c r="D68" s="29" t="s">
        <v>132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R68" t="s">
        <v>58</v>
      </c>
    </row>
    <row r="69" spans="2:18" x14ac:dyDescent="0.25">
      <c r="B69" s="30" t="s">
        <v>133</v>
      </c>
      <c r="C69" s="31">
        <v>0.15757618059987236</v>
      </c>
      <c r="D69" s="31">
        <v>0.1525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2:18" x14ac:dyDescent="0.25">
      <c r="B70" s="30" t="s">
        <v>134</v>
      </c>
      <c r="C70" s="31">
        <v>0.11633994097000638</v>
      </c>
      <c r="D70" s="31">
        <v>0.12560000000000002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2:18" x14ac:dyDescent="0.25">
      <c r="B71" s="30" t="s">
        <v>135</v>
      </c>
      <c r="C71" s="31">
        <v>0.1015674856413529</v>
      </c>
      <c r="D71" s="31">
        <v>0.1242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2:18" x14ac:dyDescent="0.25">
      <c r="B72" s="33" t="s">
        <v>136</v>
      </c>
      <c r="C72" s="31">
        <v>7.0322471282705801E-2</v>
      </c>
      <c r="D72" s="31">
        <v>7.5800000000000006E-2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8" x14ac:dyDescent="0.25">
      <c r="B73" s="30" t="s">
        <v>137</v>
      </c>
      <c r="C73" s="31">
        <v>5.6218091895341417E-2</v>
      </c>
      <c r="D73" s="31">
        <v>6.2699999999999992E-2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8" x14ac:dyDescent="0.25">
      <c r="B74" s="30" t="s">
        <v>138</v>
      </c>
      <c r="C74" s="31">
        <v>4.1600191448627949E-2</v>
      </c>
      <c r="D74" s="31">
        <v>6.4199999999999993E-2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2:18" x14ac:dyDescent="0.25">
      <c r="B75" s="28"/>
      <c r="C75" s="28"/>
      <c r="D75" s="34">
        <f>SUM(D69:D71)</f>
        <v>0.40229999999999999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2:18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8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8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8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2:18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4" spans="2:4" x14ac:dyDescent="0.25">
      <c r="B84" s="19" t="s">
        <v>139</v>
      </c>
    </row>
    <row r="85" spans="2:4" x14ac:dyDescent="0.25">
      <c r="C85" t="s">
        <v>5</v>
      </c>
      <c r="D85" t="s">
        <v>1</v>
      </c>
    </row>
    <row r="86" spans="2:4" ht="15.75" x14ac:dyDescent="0.25">
      <c r="B86" s="35" t="s">
        <v>154</v>
      </c>
      <c r="C86" s="16">
        <v>58005</v>
      </c>
      <c r="D86" s="36">
        <v>49133</v>
      </c>
    </row>
    <row r="87" spans="2:4" ht="15.75" x14ac:dyDescent="0.25">
      <c r="B87" s="35" t="s">
        <v>153</v>
      </c>
      <c r="C87" s="16">
        <v>23393</v>
      </c>
      <c r="D87" s="36">
        <v>19745</v>
      </c>
    </row>
    <row r="88" spans="2:4" ht="15.75" x14ac:dyDescent="0.25">
      <c r="B88" s="37" t="s">
        <v>155</v>
      </c>
      <c r="C88" s="16">
        <v>7334</v>
      </c>
      <c r="D88" s="36">
        <v>5616</v>
      </c>
    </row>
    <row r="89" spans="2:4" ht="31.5" x14ac:dyDescent="0.25">
      <c r="B89" s="35" t="s">
        <v>159</v>
      </c>
      <c r="C89" s="16">
        <v>249</v>
      </c>
      <c r="D89" s="36">
        <v>149</v>
      </c>
    </row>
    <row r="90" spans="2:4" ht="15.75" x14ac:dyDescent="0.25">
      <c r="B90" s="35" t="s">
        <v>140</v>
      </c>
      <c r="C90" s="16">
        <v>2671</v>
      </c>
      <c r="D90" s="36">
        <v>11</v>
      </c>
    </row>
    <row r="91" spans="2:4" ht="15.75" x14ac:dyDescent="0.25">
      <c r="B91" s="35" t="s">
        <v>148</v>
      </c>
      <c r="C91" s="16">
        <v>486846</v>
      </c>
      <c r="D91" s="38">
        <v>452</v>
      </c>
    </row>
    <row r="92" spans="2:4" x14ac:dyDescent="0.25">
      <c r="D92" s="39"/>
    </row>
  </sheetData>
  <mergeCells count="1">
    <mergeCell ref="E11:G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B1" sqref="B1:C1"/>
    </sheetView>
  </sheetViews>
  <sheetFormatPr defaultRowHeight="15" x14ac:dyDescent="0.25"/>
  <cols>
    <col min="2" max="2" width="19.85546875" customWidth="1"/>
    <col min="3" max="3" width="23.85546875" customWidth="1"/>
    <col min="4" max="5" width="13.42578125" customWidth="1"/>
    <col min="6" max="6" width="10.140625" customWidth="1"/>
    <col min="7" max="7" width="18.85546875" customWidth="1"/>
    <col min="8" max="8" width="15.42578125" customWidth="1"/>
    <col min="12" max="12" width="18.42578125" customWidth="1"/>
    <col min="18" max="18" width="12.28515625" customWidth="1"/>
    <col min="19" max="20" width="11.7109375" customWidth="1"/>
  </cols>
  <sheetData>
    <row r="1" spans="2:3" ht="14.45" x14ac:dyDescent="0.35">
      <c r="B1" s="199" t="s">
        <v>164</v>
      </c>
      <c r="C1" s="199"/>
    </row>
    <row r="2" spans="2:3" ht="14.45" x14ac:dyDescent="0.35">
      <c r="B2" s="112" t="s">
        <v>300</v>
      </c>
      <c r="C2" s="112" t="s">
        <v>103</v>
      </c>
    </row>
    <row r="3" spans="2:3" ht="14.45" x14ac:dyDescent="0.35">
      <c r="B3" s="105" t="s">
        <v>104</v>
      </c>
      <c r="C3" s="75">
        <v>1.2434479216256169</v>
      </c>
    </row>
    <row r="4" spans="2:3" ht="14.45" x14ac:dyDescent="0.35">
      <c r="B4" s="105" t="s">
        <v>279</v>
      </c>
      <c r="C4" s="75">
        <v>1.3767589816449548</v>
      </c>
    </row>
    <row r="5" spans="2:3" ht="14.45" x14ac:dyDescent="0.35">
      <c r="B5" s="105" t="s">
        <v>280</v>
      </c>
      <c r="C5" s="75">
        <v>1.4687623455048253</v>
      </c>
    </row>
    <row r="6" spans="2:3" ht="14.45" x14ac:dyDescent="0.35">
      <c r="B6" s="105" t="s">
        <v>281</v>
      </c>
      <c r="C6" s="75">
        <v>1.4996103963825713</v>
      </c>
    </row>
    <row r="7" spans="2:3" ht="14.45" x14ac:dyDescent="0.35">
      <c r="B7" s="105" t="s">
        <v>95</v>
      </c>
      <c r="C7" s="75">
        <v>1.4890364502230895</v>
      </c>
    </row>
    <row r="8" spans="2:3" ht="14.45" x14ac:dyDescent="0.35">
      <c r="B8" s="105" t="s">
        <v>96</v>
      </c>
      <c r="C8" s="75">
        <v>1.660807648662096</v>
      </c>
    </row>
    <row r="9" spans="2:3" ht="14.45" x14ac:dyDescent="0.35">
      <c r="B9" s="105" t="s">
        <v>97</v>
      </c>
      <c r="C9" s="75">
        <v>1.8800136841840003</v>
      </c>
    </row>
    <row r="10" spans="2:3" ht="14.45" x14ac:dyDescent="0.35">
      <c r="B10" s="105" t="s">
        <v>98</v>
      </c>
      <c r="C10" s="75">
        <v>2.0571248339939769</v>
      </c>
    </row>
    <row r="11" spans="2:3" ht="20.100000000000001" customHeight="1" x14ac:dyDescent="0.35">
      <c r="B11" s="105" t="s">
        <v>99</v>
      </c>
      <c r="C11" s="75">
        <v>2.1998645646581965</v>
      </c>
    </row>
    <row r="12" spans="2:3" ht="19.5" customHeight="1" x14ac:dyDescent="0.35">
      <c r="B12" s="105" t="s">
        <v>100</v>
      </c>
      <c r="C12" s="75">
        <v>2.3305902901913997</v>
      </c>
    </row>
    <row r="13" spans="2:3" ht="19.5" customHeight="1" x14ac:dyDescent="0.35">
      <c r="B13" s="105" t="s">
        <v>101</v>
      </c>
      <c r="C13" s="75">
        <v>2.5704294426821241</v>
      </c>
    </row>
    <row r="14" spans="2:3" ht="14.45" x14ac:dyDescent="0.35">
      <c r="B14" s="189" t="s">
        <v>163</v>
      </c>
      <c r="C14" s="189"/>
    </row>
  </sheetData>
  <mergeCells count="2">
    <mergeCell ref="B14:C14"/>
    <mergeCell ref="B1:C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1" sqref="G11"/>
    </sheetView>
  </sheetViews>
  <sheetFormatPr defaultRowHeight="15" x14ac:dyDescent="0.25"/>
  <cols>
    <col min="1" max="1" width="12.28515625" customWidth="1"/>
    <col min="2" max="2" width="13.85546875" customWidth="1"/>
    <col min="3" max="3" width="11.7109375" customWidth="1"/>
    <col min="4" max="4" width="18.140625" customWidth="1"/>
  </cols>
  <sheetData>
    <row r="1" spans="1:4" ht="14.45" x14ac:dyDescent="0.35">
      <c r="A1" s="194" t="s">
        <v>165</v>
      </c>
      <c r="B1" s="194"/>
      <c r="C1" s="194"/>
      <c r="D1" s="194"/>
    </row>
    <row r="2" spans="1:4" ht="27.95" x14ac:dyDescent="0.35">
      <c r="A2" s="63"/>
      <c r="B2" s="103" t="s">
        <v>156</v>
      </c>
      <c r="C2" s="103" t="s">
        <v>84</v>
      </c>
      <c r="D2" s="103" t="s">
        <v>93</v>
      </c>
    </row>
    <row r="3" spans="1:4" ht="28.5" x14ac:dyDescent="0.35">
      <c r="A3" s="68" t="s">
        <v>157</v>
      </c>
      <c r="B3" s="104">
        <v>3.7904392487349003E-3</v>
      </c>
      <c r="C3" s="104">
        <v>4.7831209144198583E-2</v>
      </c>
      <c r="D3" s="104">
        <v>3.9267063638790844E-2</v>
      </c>
    </row>
    <row r="4" spans="1:4" ht="42.6" x14ac:dyDescent="0.35">
      <c r="A4" s="68" t="s">
        <v>158</v>
      </c>
      <c r="B4" s="104">
        <v>0.11777324895419938</v>
      </c>
      <c r="C4" s="104">
        <v>0.13208330488278719</v>
      </c>
      <c r="D4" s="104">
        <v>0.12239102506597543</v>
      </c>
    </row>
    <row r="5" spans="1:4" ht="14.45" x14ac:dyDescent="0.35">
      <c r="A5" s="189" t="s">
        <v>163</v>
      </c>
      <c r="B5" s="189"/>
      <c r="C5" s="189"/>
      <c r="D5" s="189"/>
    </row>
    <row r="11" spans="1:4" ht="18" customHeight="1" x14ac:dyDescent="0.35"/>
    <row r="14" spans="1:4" ht="14.45" x14ac:dyDescent="0.35">
      <c r="A14" s="28"/>
      <c r="B14" s="28"/>
      <c r="C14" s="28"/>
    </row>
  </sheetData>
  <mergeCells count="2">
    <mergeCell ref="A5:D5"/>
    <mergeCell ref="A1:D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Normal="100" workbookViewId="0">
      <selection sqref="A1:B2"/>
    </sheetView>
  </sheetViews>
  <sheetFormatPr defaultRowHeight="15" x14ac:dyDescent="0.25"/>
  <cols>
    <col min="1" max="1" width="29.85546875" customWidth="1"/>
    <col min="2" max="2" width="15.85546875" customWidth="1"/>
    <col min="4" max="4" width="11.28515625" customWidth="1"/>
    <col min="5" max="5" width="17.140625" customWidth="1"/>
    <col min="6" max="6" width="16.28515625" customWidth="1"/>
    <col min="7" max="7" width="17.140625" customWidth="1"/>
    <col min="8" max="8" width="18" customWidth="1"/>
    <col min="9" max="9" width="16.5703125" customWidth="1"/>
    <col min="10" max="10" width="16.28515625" customWidth="1"/>
    <col min="11" max="11" width="17.140625" customWidth="1"/>
    <col min="12" max="12" width="16" customWidth="1"/>
    <col min="13" max="13" width="19.140625" customWidth="1"/>
    <col min="14" max="14" width="17.85546875" customWidth="1"/>
    <col min="15" max="15" width="17.5703125" customWidth="1"/>
    <col min="16" max="16" width="14.42578125" customWidth="1"/>
    <col min="242" max="242" width="24.5703125" customWidth="1"/>
    <col min="243" max="243" width="14.42578125" customWidth="1"/>
    <col min="244" max="244" width="11.140625" customWidth="1"/>
    <col min="245" max="245" width="11" customWidth="1"/>
    <col min="246" max="246" width="11.85546875" customWidth="1"/>
    <col min="248" max="248" width="11.28515625" customWidth="1"/>
    <col min="249" max="249" width="17.140625" customWidth="1"/>
    <col min="250" max="250" width="16.28515625" customWidth="1"/>
    <col min="251" max="251" width="17.140625" customWidth="1"/>
    <col min="252" max="252" width="18" customWidth="1"/>
    <col min="253" max="253" width="16.5703125" customWidth="1"/>
    <col min="254" max="254" width="16.28515625" customWidth="1"/>
    <col min="255" max="255" width="17.140625" customWidth="1"/>
    <col min="256" max="256" width="16.5703125" customWidth="1"/>
    <col min="257" max="257" width="17.5703125" customWidth="1"/>
    <col min="258" max="258" width="16.42578125" customWidth="1"/>
    <col min="259" max="259" width="17.140625" customWidth="1"/>
    <col min="260" max="260" width="10.85546875" customWidth="1"/>
    <col min="261" max="261" width="17.85546875" customWidth="1"/>
    <col min="262" max="262" width="19.42578125" customWidth="1"/>
    <col min="263" max="263" width="18.28515625" customWidth="1"/>
    <col min="264" max="264" width="16.140625" customWidth="1"/>
    <col min="265" max="265" width="17.140625" customWidth="1"/>
    <col min="266" max="266" width="15.42578125" customWidth="1"/>
    <col min="267" max="267" width="14.140625" customWidth="1"/>
    <col min="268" max="268" width="16" customWidth="1"/>
    <col min="269" max="269" width="19.140625" customWidth="1"/>
    <col min="270" max="270" width="17.85546875" customWidth="1"/>
    <col min="271" max="271" width="17.5703125" customWidth="1"/>
    <col min="272" max="272" width="14.42578125" customWidth="1"/>
    <col min="498" max="498" width="24.5703125" customWidth="1"/>
    <col min="499" max="499" width="14.42578125" customWidth="1"/>
    <col min="500" max="500" width="11.140625" customWidth="1"/>
    <col min="501" max="501" width="11" customWidth="1"/>
    <col min="502" max="502" width="11.85546875" customWidth="1"/>
    <col min="504" max="504" width="11.28515625" customWidth="1"/>
    <col min="505" max="505" width="17.140625" customWidth="1"/>
    <col min="506" max="506" width="16.28515625" customWidth="1"/>
    <col min="507" max="507" width="17.140625" customWidth="1"/>
    <col min="508" max="508" width="18" customWidth="1"/>
    <col min="509" max="509" width="16.5703125" customWidth="1"/>
    <col min="510" max="510" width="16.28515625" customWidth="1"/>
    <col min="511" max="511" width="17.140625" customWidth="1"/>
    <col min="512" max="512" width="16.5703125" customWidth="1"/>
    <col min="513" max="513" width="17.5703125" customWidth="1"/>
    <col min="514" max="514" width="16.42578125" customWidth="1"/>
    <col min="515" max="515" width="17.140625" customWidth="1"/>
    <col min="516" max="516" width="10.85546875" customWidth="1"/>
    <col min="517" max="517" width="17.85546875" customWidth="1"/>
    <col min="518" max="518" width="19.42578125" customWidth="1"/>
    <col min="519" max="519" width="18.28515625" customWidth="1"/>
    <col min="520" max="520" width="16.140625" customWidth="1"/>
    <col min="521" max="521" width="17.140625" customWidth="1"/>
    <col min="522" max="522" width="15.42578125" customWidth="1"/>
    <col min="523" max="523" width="14.140625" customWidth="1"/>
    <col min="524" max="524" width="16" customWidth="1"/>
    <col min="525" max="525" width="19.140625" customWidth="1"/>
    <col min="526" max="526" width="17.85546875" customWidth="1"/>
    <col min="527" max="527" width="17.5703125" customWidth="1"/>
    <col min="528" max="528" width="14.42578125" customWidth="1"/>
    <col min="754" max="754" width="24.5703125" customWidth="1"/>
    <col min="755" max="755" width="14.42578125" customWidth="1"/>
    <col min="756" max="756" width="11.140625" customWidth="1"/>
    <col min="757" max="757" width="11" customWidth="1"/>
    <col min="758" max="758" width="11.85546875" customWidth="1"/>
    <col min="760" max="760" width="11.28515625" customWidth="1"/>
    <col min="761" max="761" width="17.140625" customWidth="1"/>
    <col min="762" max="762" width="16.28515625" customWidth="1"/>
    <col min="763" max="763" width="17.140625" customWidth="1"/>
    <col min="764" max="764" width="18" customWidth="1"/>
    <col min="765" max="765" width="16.5703125" customWidth="1"/>
    <col min="766" max="766" width="16.28515625" customWidth="1"/>
    <col min="767" max="767" width="17.140625" customWidth="1"/>
    <col min="768" max="768" width="16.5703125" customWidth="1"/>
    <col min="769" max="769" width="17.5703125" customWidth="1"/>
    <col min="770" max="770" width="16.42578125" customWidth="1"/>
    <col min="771" max="771" width="17.140625" customWidth="1"/>
    <col min="772" max="772" width="10.85546875" customWidth="1"/>
    <col min="773" max="773" width="17.85546875" customWidth="1"/>
    <col min="774" max="774" width="19.42578125" customWidth="1"/>
    <col min="775" max="775" width="18.28515625" customWidth="1"/>
    <col min="776" max="776" width="16.140625" customWidth="1"/>
    <col min="777" max="777" width="17.140625" customWidth="1"/>
    <col min="778" max="778" width="15.42578125" customWidth="1"/>
    <col min="779" max="779" width="14.140625" customWidth="1"/>
    <col min="780" max="780" width="16" customWidth="1"/>
    <col min="781" max="781" width="19.140625" customWidth="1"/>
    <col min="782" max="782" width="17.85546875" customWidth="1"/>
    <col min="783" max="783" width="17.5703125" customWidth="1"/>
    <col min="784" max="784" width="14.42578125" customWidth="1"/>
    <col min="1010" max="1010" width="24.5703125" customWidth="1"/>
    <col min="1011" max="1011" width="14.42578125" customWidth="1"/>
    <col min="1012" max="1012" width="11.140625" customWidth="1"/>
    <col min="1013" max="1013" width="11" customWidth="1"/>
    <col min="1014" max="1014" width="11.85546875" customWidth="1"/>
    <col min="1016" max="1016" width="11.28515625" customWidth="1"/>
    <col min="1017" max="1017" width="17.140625" customWidth="1"/>
    <col min="1018" max="1018" width="16.28515625" customWidth="1"/>
    <col min="1019" max="1019" width="17.140625" customWidth="1"/>
    <col min="1020" max="1020" width="18" customWidth="1"/>
    <col min="1021" max="1021" width="16.5703125" customWidth="1"/>
    <col min="1022" max="1022" width="16.28515625" customWidth="1"/>
    <col min="1023" max="1023" width="17.140625" customWidth="1"/>
    <col min="1024" max="1024" width="16.5703125" customWidth="1"/>
    <col min="1025" max="1025" width="17.5703125" customWidth="1"/>
    <col min="1026" max="1026" width="16.42578125" customWidth="1"/>
    <col min="1027" max="1027" width="17.140625" customWidth="1"/>
    <col min="1028" max="1028" width="10.85546875" customWidth="1"/>
    <col min="1029" max="1029" width="17.85546875" customWidth="1"/>
    <col min="1030" max="1030" width="19.42578125" customWidth="1"/>
    <col min="1031" max="1031" width="18.28515625" customWidth="1"/>
    <col min="1032" max="1032" width="16.140625" customWidth="1"/>
    <col min="1033" max="1033" width="17.140625" customWidth="1"/>
    <col min="1034" max="1034" width="15.42578125" customWidth="1"/>
    <col min="1035" max="1035" width="14.140625" customWidth="1"/>
    <col min="1036" max="1036" width="16" customWidth="1"/>
    <col min="1037" max="1037" width="19.140625" customWidth="1"/>
    <col min="1038" max="1038" width="17.85546875" customWidth="1"/>
    <col min="1039" max="1039" width="17.5703125" customWidth="1"/>
    <col min="1040" max="1040" width="14.42578125" customWidth="1"/>
    <col min="1266" max="1266" width="24.5703125" customWidth="1"/>
    <col min="1267" max="1267" width="14.42578125" customWidth="1"/>
    <col min="1268" max="1268" width="11.140625" customWidth="1"/>
    <col min="1269" max="1269" width="11" customWidth="1"/>
    <col min="1270" max="1270" width="11.85546875" customWidth="1"/>
    <col min="1272" max="1272" width="11.28515625" customWidth="1"/>
    <col min="1273" max="1273" width="17.140625" customWidth="1"/>
    <col min="1274" max="1274" width="16.28515625" customWidth="1"/>
    <col min="1275" max="1275" width="17.140625" customWidth="1"/>
    <col min="1276" max="1276" width="18" customWidth="1"/>
    <col min="1277" max="1277" width="16.5703125" customWidth="1"/>
    <col min="1278" max="1278" width="16.28515625" customWidth="1"/>
    <col min="1279" max="1279" width="17.140625" customWidth="1"/>
    <col min="1280" max="1280" width="16.5703125" customWidth="1"/>
    <col min="1281" max="1281" width="17.5703125" customWidth="1"/>
    <col min="1282" max="1282" width="16.42578125" customWidth="1"/>
    <col min="1283" max="1283" width="17.140625" customWidth="1"/>
    <col min="1284" max="1284" width="10.85546875" customWidth="1"/>
    <col min="1285" max="1285" width="17.85546875" customWidth="1"/>
    <col min="1286" max="1286" width="19.42578125" customWidth="1"/>
    <col min="1287" max="1287" width="18.28515625" customWidth="1"/>
    <col min="1288" max="1288" width="16.140625" customWidth="1"/>
    <col min="1289" max="1289" width="17.140625" customWidth="1"/>
    <col min="1290" max="1290" width="15.42578125" customWidth="1"/>
    <col min="1291" max="1291" width="14.140625" customWidth="1"/>
    <col min="1292" max="1292" width="16" customWidth="1"/>
    <col min="1293" max="1293" width="19.140625" customWidth="1"/>
    <col min="1294" max="1294" width="17.85546875" customWidth="1"/>
    <col min="1295" max="1295" width="17.5703125" customWidth="1"/>
    <col min="1296" max="1296" width="14.42578125" customWidth="1"/>
    <col min="1522" max="1522" width="24.5703125" customWidth="1"/>
    <col min="1523" max="1523" width="14.42578125" customWidth="1"/>
    <col min="1524" max="1524" width="11.140625" customWidth="1"/>
    <col min="1525" max="1525" width="11" customWidth="1"/>
    <col min="1526" max="1526" width="11.85546875" customWidth="1"/>
    <col min="1528" max="1528" width="11.28515625" customWidth="1"/>
    <col min="1529" max="1529" width="17.140625" customWidth="1"/>
    <col min="1530" max="1530" width="16.28515625" customWidth="1"/>
    <col min="1531" max="1531" width="17.140625" customWidth="1"/>
    <col min="1532" max="1532" width="18" customWidth="1"/>
    <col min="1533" max="1533" width="16.5703125" customWidth="1"/>
    <col min="1534" max="1534" width="16.28515625" customWidth="1"/>
    <col min="1535" max="1535" width="17.140625" customWidth="1"/>
    <col min="1536" max="1536" width="16.5703125" customWidth="1"/>
    <col min="1537" max="1537" width="17.5703125" customWidth="1"/>
    <col min="1538" max="1538" width="16.42578125" customWidth="1"/>
    <col min="1539" max="1539" width="17.140625" customWidth="1"/>
    <col min="1540" max="1540" width="10.85546875" customWidth="1"/>
    <col min="1541" max="1541" width="17.85546875" customWidth="1"/>
    <col min="1542" max="1542" width="19.42578125" customWidth="1"/>
    <col min="1543" max="1543" width="18.28515625" customWidth="1"/>
    <col min="1544" max="1544" width="16.140625" customWidth="1"/>
    <col min="1545" max="1545" width="17.140625" customWidth="1"/>
    <col min="1546" max="1546" width="15.42578125" customWidth="1"/>
    <col min="1547" max="1547" width="14.140625" customWidth="1"/>
    <col min="1548" max="1548" width="16" customWidth="1"/>
    <col min="1549" max="1549" width="19.140625" customWidth="1"/>
    <col min="1550" max="1550" width="17.85546875" customWidth="1"/>
    <col min="1551" max="1551" width="17.5703125" customWidth="1"/>
    <col min="1552" max="1552" width="14.42578125" customWidth="1"/>
    <col min="1778" max="1778" width="24.5703125" customWidth="1"/>
    <col min="1779" max="1779" width="14.42578125" customWidth="1"/>
    <col min="1780" max="1780" width="11.140625" customWidth="1"/>
    <col min="1781" max="1781" width="11" customWidth="1"/>
    <col min="1782" max="1782" width="11.85546875" customWidth="1"/>
    <col min="1784" max="1784" width="11.28515625" customWidth="1"/>
    <col min="1785" max="1785" width="17.140625" customWidth="1"/>
    <col min="1786" max="1786" width="16.28515625" customWidth="1"/>
    <col min="1787" max="1787" width="17.140625" customWidth="1"/>
    <col min="1788" max="1788" width="18" customWidth="1"/>
    <col min="1789" max="1789" width="16.5703125" customWidth="1"/>
    <col min="1790" max="1790" width="16.28515625" customWidth="1"/>
    <col min="1791" max="1791" width="17.140625" customWidth="1"/>
    <col min="1792" max="1792" width="16.5703125" customWidth="1"/>
    <col min="1793" max="1793" width="17.5703125" customWidth="1"/>
    <col min="1794" max="1794" width="16.42578125" customWidth="1"/>
    <col min="1795" max="1795" width="17.140625" customWidth="1"/>
    <col min="1796" max="1796" width="10.85546875" customWidth="1"/>
    <col min="1797" max="1797" width="17.85546875" customWidth="1"/>
    <col min="1798" max="1798" width="19.42578125" customWidth="1"/>
    <col min="1799" max="1799" width="18.28515625" customWidth="1"/>
    <col min="1800" max="1800" width="16.140625" customWidth="1"/>
    <col min="1801" max="1801" width="17.140625" customWidth="1"/>
    <col min="1802" max="1802" width="15.42578125" customWidth="1"/>
    <col min="1803" max="1803" width="14.140625" customWidth="1"/>
    <col min="1804" max="1804" width="16" customWidth="1"/>
    <col min="1805" max="1805" width="19.140625" customWidth="1"/>
    <col min="1806" max="1806" width="17.85546875" customWidth="1"/>
    <col min="1807" max="1807" width="17.5703125" customWidth="1"/>
    <col min="1808" max="1808" width="14.42578125" customWidth="1"/>
    <col min="2034" max="2034" width="24.5703125" customWidth="1"/>
    <col min="2035" max="2035" width="14.42578125" customWidth="1"/>
    <col min="2036" max="2036" width="11.140625" customWidth="1"/>
    <col min="2037" max="2037" width="11" customWidth="1"/>
    <col min="2038" max="2038" width="11.85546875" customWidth="1"/>
    <col min="2040" max="2040" width="11.28515625" customWidth="1"/>
    <col min="2041" max="2041" width="17.140625" customWidth="1"/>
    <col min="2042" max="2042" width="16.28515625" customWidth="1"/>
    <col min="2043" max="2043" width="17.140625" customWidth="1"/>
    <col min="2044" max="2044" width="18" customWidth="1"/>
    <col min="2045" max="2045" width="16.5703125" customWidth="1"/>
    <col min="2046" max="2046" width="16.28515625" customWidth="1"/>
    <col min="2047" max="2047" width="17.140625" customWidth="1"/>
    <col min="2048" max="2048" width="16.5703125" customWidth="1"/>
    <col min="2049" max="2049" width="17.5703125" customWidth="1"/>
    <col min="2050" max="2050" width="16.42578125" customWidth="1"/>
    <col min="2051" max="2051" width="17.140625" customWidth="1"/>
    <col min="2052" max="2052" width="10.85546875" customWidth="1"/>
    <col min="2053" max="2053" width="17.85546875" customWidth="1"/>
    <col min="2054" max="2054" width="19.42578125" customWidth="1"/>
    <col min="2055" max="2055" width="18.28515625" customWidth="1"/>
    <col min="2056" max="2056" width="16.140625" customWidth="1"/>
    <col min="2057" max="2057" width="17.140625" customWidth="1"/>
    <col min="2058" max="2058" width="15.42578125" customWidth="1"/>
    <col min="2059" max="2059" width="14.140625" customWidth="1"/>
    <col min="2060" max="2060" width="16" customWidth="1"/>
    <col min="2061" max="2061" width="19.140625" customWidth="1"/>
    <col min="2062" max="2062" width="17.85546875" customWidth="1"/>
    <col min="2063" max="2063" width="17.5703125" customWidth="1"/>
    <col min="2064" max="2064" width="14.42578125" customWidth="1"/>
    <col min="2290" max="2290" width="24.5703125" customWidth="1"/>
    <col min="2291" max="2291" width="14.42578125" customWidth="1"/>
    <col min="2292" max="2292" width="11.140625" customWidth="1"/>
    <col min="2293" max="2293" width="11" customWidth="1"/>
    <col min="2294" max="2294" width="11.85546875" customWidth="1"/>
    <col min="2296" max="2296" width="11.28515625" customWidth="1"/>
    <col min="2297" max="2297" width="17.140625" customWidth="1"/>
    <col min="2298" max="2298" width="16.28515625" customWidth="1"/>
    <col min="2299" max="2299" width="17.140625" customWidth="1"/>
    <col min="2300" max="2300" width="18" customWidth="1"/>
    <col min="2301" max="2301" width="16.5703125" customWidth="1"/>
    <col min="2302" max="2302" width="16.28515625" customWidth="1"/>
    <col min="2303" max="2303" width="17.140625" customWidth="1"/>
    <col min="2304" max="2304" width="16.5703125" customWidth="1"/>
    <col min="2305" max="2305" width="17.5703125" customWidth="1"/>
    <col min="2306" max="2306" width="16.42578125" customWidth="1"/>
    <col min="2307" max="2307" width="17.140625" customWidth="1"/>
    <col min="2308" max="2308" width="10.85546875" customWidth="1"/>
    <col min="2309" max="2309" width="17.85546875" customWidth="1"/>
    <col min="2310" max="2310" width="19.42578125" customWidth="1"/>
    <col min="2311" max="2311" width="18.28515625" customWidth="1"/>
    <col min="2312" max="2312" width="16.140625" customWidth="1"/>
    <col min="2313" max="2313" width="17.140625" customWidth="1"/>
    <col min="2314" max="2314" width="15.42578125" customWidth="1"/>
    <col min="2315" max="2315" width="14.140625" customWidth="1"/>
    <col min="2316" max="2316" width="16" customWidth="1"/>
    <col min="2317" max="2317" width="19.140625" customWidth="1"/>
    <col min="2318" max="2318" width="17.85546875" customWidth="1"/>
    <col min="2319" max="2319" width="17.5703125" customWidth="1"/>
    <col min="2320" max="2320" width="14.42578125" customWidth="1"/>
    <col min="2546" max="2546" width="24.5703125" customWidth="1"/>
    <col min="2547" max="2547" width="14.42578125" customWidth="1"/>
    <col min="2548" max="2548" width="11.140625" customWidth="1"/>
    <col min="2549" max="2549" width="11" customWidth="1"/>
    <col min="2550" max="2550" width="11.85546875" customWidth="1"/>
    <col min="2552" max="2552" width="11.28515625" customWidth="1"/>
    <col min="2553" max="2553" width="17.140625" customWidth="1"/>
    <col min="2554" max="2554" width="16.28515625" customWidth="1"/>
    <col min="2555" max="2555" width="17.140625" customWidth="1"/>
    <col min="2556" max="2556" width="18" customWidth="1"/>
    <col min="2557" max="2557" width="16.5703125" customWidth="1"/>
    <col min="2558" max="2558" width="16.28515625" customWidth="1"/>
    <col min="2559" max="2559" width="17.140625" customWidth="1"/>
    <col min="2560" max="2560" width="16.5703125" customWidth="1"/>
    <col min="2561" max="2561" width="17.5703125" customWidth="1"/>
    <col min="2562" max="2562" width="16.42578125" customWidth="1"/>
    <col min="2563" max="2563" width="17.140625" customWidth="1"/>
    <col min="2564" max="2564" width="10.85546875" customWidth="1"/>
    <col min="2565" max="2565" width="17.85546875" customWidth="1"/>
    <col min="2566" max="2566" width="19.42578125" customWidth="1"/>
    <col min="2567" max="2567" width="18.28515625" customWidth="1"/>
    <col min="2568" max="2568" width="16.140625" customWidth="1"/>
    <col min="2569" max="2569" width="17.140625" customWidth="1"/>
    <col min="2570" max="2570" width="15.42578125" customWidth="1"/>
    <col min="2571" max="2571" width="14.140625" customWidth="1"/>
    <col min="2572" max="2572" width="16" customWidth="1"/>
    <col min="2573" max="2573" width="19.140625" customWidth="1"/>
    <col min="2574" max="2574" width="17.85546875" customWidth="1"/>
    <col min="2575" max="2575" width="17.5703125" customWidth="1"/>
    <col min="2576" max="2576" width="14.42578125" customWidth="1"/>
    <col min="2802" max="2802" width="24.5703125" customWidth="1"/>
    <col min="2803" max="2803" width="14.42578125" customWidth="1"/>
    <col min="2804" max="2804" width="11.140625" customWidth="1"/>
    <col min="2805" max="2805" width="11" customWidth="1"/>
    <col min="2806" max="2806" width="11.85546875" customWidth="1"/>
    <col min="2808" max="2808" width="11.28515625" customWidth="1"/>
    <col min="2809" max="2809" width="17.140625" customWidth="1"/>
    <col min="2810" max="2810" width="16.28515625" customWidth="1"/>
    <col min="2811" max="2811" width="17.140625" customWidth="1"/>
    <col min="2812" max="2812" width="18" customWidth="1"/>
    <col min="2813" max="2813" width="16.5703125" customWidth="1"/>
    <col min="2814" max="2814" width="16.28515625" customWidth="1"/>
    <col min="2815" max="2815" width="17.140625" customWidth="1"/>
    <col min="2816" max="2816" width="16.5703125" customWidth="1"/>
    <col min="2817" max="2817" width="17.5703125" customWidth="1"/>
    <col min="2818" max="2818" width="16.42578125" customWidth="1"/>
    <col min="2819" max="2819" width="17.140625" customWidth="1"/>
    <col min="2820" max="2820" width="10.85546875" customWidth="1"/>
    <col min="2821" max="2821" width="17.85546875" customWidth="1"/>
    <col min="2822" max="2822" width="19.42578125" customWidth="1"/>
    <col min="2823" max="2823" width="18.28515625" customWidth="1"/>
    <col min="2824" max="2824" width="16.140625" customWidth="1"/>
    <col min="2825" max="2825" width="17.140625" customWidth="1"/>
    <col min="2826" max="2826" width="15.42578125" customWidth="1"/>
    <col min="2827" max="2827" width="14.140625" customWidth="1"/>
    <col min="2828" max="2828" width="16" customWidth="1"/>
    <col min="2829" max="2829" width="19.140625" customWidth="1"/>
    <col min="2830" max="2830" width="17.85546875" customWidth="1"/>
    <col min="2831" max="2831" width="17.5703125" customWidth="1"/>
    <col min="2832" max="2832" width="14.42578125" customWidth="1"/>
    <col min="3058" max="3058" width="24.5703125" customWidth="1"/>
    <col min="3059" max="3059" width="14.42578125" customWidth="1"/>
    <col min="3060" max="3060" width="11.140625" customWidth="1"/>
    <col min="3061" max="3061" width="11" customWidth="1"/>
    <col min="3062" max="3062" width="11.85546875" customWidth="1"/>
    <col min="3064" max="3064" width="11.28515625" customWidth="1"/>
    <col min="3065" max="3065" width="17.140625" customWidth="1"/>
    <col min="3066" max="3066" width="16.28515625" customWidth="1"/>
    <col min="3067" max="3067" width="17.140625" customWidth="1"/>
    <col min="3068" max="3068" width="18" customWidth="1"/>
    <col min="3069" max="3069" width="16.5703125" customWidth="1"/>
    <col min="3070" max="3070" width="16.28515625" customWidth="1"/>
    <col min="3071" max="3071" width="17.140625" customWidth="1"/>
    <col min="3072" max="3072" width="16.5703125" customWidth="1"/>
    <col min="3073" max="3073" width="17.5703125" customWidth="1"/>
    <col min="3074" max="3074" width="16.42578125" customWidth="1"/>
    <col min="3075" max="3075" width="17.140625" customWidth="1"/>
    <col min="3076" max="3076" width="10.85546875" customWidth="1"/>
    <col min="3077" max="3077" width="17.85546875" customWidth="1"/>
    <col min="3078" max="3078" width="19.42578125" customWidth="1"/>
    <col min="3079" max="3079" width="18.28515625" customWidth="1"/>
    <col min="3080" max="3080" width="16.140625" customWidth="1"/>
    <col min="3081" max="3081" width="17.140625" customWidth="1"/>
    <col min="3082" max="3082" width="15.42578125" customWidth="1"/>
    <col min="3083" max="3083" width="14.140625" customWidth="1"/>
    <col min="3084" max="3084" width="16" customWidth="1"/>
    <col min="3085" max="3085" width="19.140625" customWidth="1"/>
    <col min="3086" max="3086" width="17.85546875" customWidth="1"/>
    <col min="3087" max="3087" width="17.5703125" customWidth="1"/>
    <col min="3088" max="3088" width="14.42578125" customWidth="1"/>
    <col min="3314" max="3314" width="24.5703125" customWidth="1"/>
    <col min="3315" max="3315" width="14.42578125" customWidth="1"/>
    <col min="3316" max="3316" width="11.140625" customWidth="1"/>
    <col min="3317" max="3317" width="11" customWidth="1"/>
    <col min="3318" max="3318" width="11.85546875" customWidth="1"/>
    <col min="3320" max="3320" width="11.28515625" customWidth="1"/>
    <col min="3321" max="3321" width="17.140625" customWidth="1"/>
    <col min="3322" max="3322" width="16.28515625" customWidth="1"/>
    <col min="3323" max="3323" width="17.140625" customWidth="1"/>
    <col min="3324" max="3324" width="18" customWidth="1"/>
    <col min="3325" max="3325" width="16.5703125" customWidth="1"/>
    <col min="3326" max="3326" width="16.28515625" customWidth="1"/>
    <col min="3327" max="3327" width="17.140625" customWidth="1"/>
    <col min="3328" max="3328" width="16.5703125" customWidth="1"/>
    <col min="3329" max="3329" width="17.5703125" customWidth="1"/>
    <col min="3330" max="3330" width="16.42578125" customWidth="1"/>
    <col min="3331" max="3331" width="17.140625" customWidth="1"/>
    <col min="3332" max="3332" width="10.85546875" customWidth="1"/>
    <col min="3333" max="3333" width="17.85546875" customWidth="1"/>
    <col min="3334" max="3334" width="19.42578125" customWidth="1"/>
    <col min="3335" max="3335" width="18.28515625" customWidth="1"/>
    <col min="3336" max="3336" width="16.140625" customWidth="1"/>
    <col min="3337" max="3337" width="17.140625" customWidth="1"/>
    <col min="3338" max="3338" width="15.42578125" customWidth="1"/>
    <col min="3339" max="3339" width="14.140625" customWidth="1"/>
    <col min="3340" max="3340" width="16" customWidth="1"/>
    <col min="3341" max="3341" width="19.140625" customWidth="1"/>
    <col min="3342" max="3342" width="17.85546875" customWidth="1"/>
    <col min="3343" max="3343" width="17.5703125" customWidth="1"/>
    <col min="3344" max="3344" width="14.42578125" customWidth="1"/>
    <col min="3570" max="3570" width="24.5703125" customWidth="1"/>
    <col min="3571" max="3571" width="14.42578125" customWidth="1"/>
    <col min="3572" max="3572" width="11.140625" customWidth="1"/>
    <col min="3573" max="3573" width="11" customWidth="1"/>
    <col min="3574" max="3574" width="11.85546875" customWidth="1"/>
    <col min="3576" max="3576" width="11.28515625" customWidth="1"/>
    <col min="3577" max="3577" width="17.140625" customWidth="1"/>
    <col min="3578" max="3578" width="16.28515625" customWidth="1"/>
    <col min="3579" max="3579" width="17.140625" customWidth="1"/>
    <col min="3580" max="3580" width="18" customWidth="1"/>
    <col min="3581" max="3581" width="16.5703125" customWidth="1"/>
    <col min="3582" max="3582" width="16.28515625" customWidth="1"/>
    <col min="3583" max="3583" width="17.140625" customWidth="1"/>
    <col min="3584" max="3584" width="16.5703125" customWidth="1"/>
    <col min="3585" max="3585" width="17.5703125" customWidth="1"/>
    <col min="3586" max="3586" width="16.42578125" customWidth="1"/>
    <col min="3587" max="3587" width="17.140625" customWidth="1"/>
    <col min="3588" max="3588" width="10.85546875" customWidth="1"/>
    <col min="3589" max="3589" width="17.85546875" customWidth="1"/>
    <col min="3590" max="3590" width="19.42578125" customWidth="1"/>
    <col min="3591" max="3591" width="18.28515625" customWidth="1"/>
    <col min="3592" max="3592" width="16.140625" customWidth="1"/>
    <col min="3593" max="3593" width="17.140625" customWidth="1"/>
    <col min="3594" max="3594" width="15.42578125" customWidth="1"/>
    <col min="3595" max="3595" width="14.140625" customWidth="1"/>
    <col min="3596" max="3596" width="16" customWidth="1"/>
    <col min="3597" max="3597" width="19.140625" customWidth="1"/>
    <col min="3598" max="3598" width="17.85546875" customWidth="1"/>
    <col min="3599" max="3599" width="17.5703125" customWidth="1"/>
    <col min="3600" max="3600" width="14.42578125" customWidth="1"/>
    <col min="3826" max="3826" width="24.5703125" customWidth="1"/>
    <col min="3827" max="3827" width="14.42578125" customWidth="1"/>
    <col min="3828" max="3828" width="11.140625" customWidth="1"/>
    <col min="3829" max="3829" width="11" customWidth="1"/>
    <col min="3830" max="3830" width="11.85546875" customWidth="1"/>
    <col min="3832" max="3832" width="11.28515625" customWidth="1"/>
    <col min="3833" max="3833" width="17.140625" customWidth="1"/>
    <col min="3834" max="3834" width="16.28515625" customWidth="1"/>
    <col min="3835" max="3835" width="17.140625" customWidth="1"/>
    <col min="3836" max="3836" width="18" customWidth="1"/>
    <col min="3837" max="3837" width="16.5703125" customWidth="1"/>
    <col min="3838" max="3838" width="16.28515625" customWidth="1"/>
    <col min="3839" max="3839" width="17.140625" customWidth="1"/>
    <col min="3840" max="3840" width="16.5703125" customWidth="1"/>
    <col min="3841" max="3841" width="17.5703125" customWidth="1"/>
    <col min="3842" max="3842" width="16.42578125" customWidth="1"/>
    <col min="3843" max="3843" width="17.140625" customWidth="1"/>
    <col min="3844" max="3844" width="10.85546875" customWidth="1"/>
    <col min="3845" max="3845" width="17.85546875" customWidth="1"/>
    <col min="3846" max="3846" width="19.42578125" customWidth="1"/>
    <col min="3847" max="3847" width="18.28515625" customWidth="1"/>
    <col min="3848" max="3848" width="16.140625" customWidth="1"/>
    <col min="3849" max="3849" width="17.140625" customWidth="1"/>
    <col min="3850" max="3850" width="15.42578125" customWidth="1"/>
    <col min="3851" max="3851" width="14.140625" customWidth="1"/>
    <col min="3852" max="3852" width="16" customWidth="1"/>
    <col min="3853" max="3853" width="19.140625" customWidth="1"/>
    <col min="3854" max="3854" width="17.85546875" customWidth="1"/>
    <col min="3855" max="3855" width="17.5703125" customWidth="1"/>
    <col min="3856" max="3856" width="14.42578125" customWidth="1"/>
    <col min="4082" max="4082" width="24.5703125" customWidth="1"/>
    <col min="4083" max="4083" width="14.42578125" customWidth="1"/>
    <col min="4084" max="4084" width="11.140625" customWidth="1"/>
    <col min="4085" max="4085" width="11" customWidth="1"/>
    <col min="4086" max="4086" width="11.85546875" customWidth="1"/>
    <col min="4088" max="4088" width="11.28515625" customWidth="1"/>
    <col min="4089" max="4089" width="17.140625" customWidth="1"/>
    <col min="4090" max="4090" width="16.28515625" customWidth="1"/>
    <col min="4091" max="4091" width="17.140625" customWidth="1"/>
    <col min="4092" max="4092" width="18" customWidth="1"/>
    <col min="4093" max="4093" width="16.5703125" customWidth="1"/>
    <col min="4094" max="4094" width="16.28515625" customWidth="1"/>
    <col min="4095" max="4095" width="17.140625" customWidth="1"/>
    <col min="4096" max="4096" width="16.5703125" customWidth="1"/>
    <col min="4097" max="4097" width="17.5703125" customWidth="1"/>
    <col min="4098" max="4098" width="16.42578125" customWidth="1"/>
    <col min="4099" max="4099" width="17.140625" customWidth="1"/>
    <col min="4100" max="4100" width="10.85546875" customWidth="1"/>
    <col min="4101" max="4101" width="17.85546875" customWidth="1"/>
    <col min="4102" max="4102" width="19.42578125" customWidth="1"/>
    <col min="4103" max="4103" width="18.28515625" customWidth="1"/>
    <col min="4104" max="4104" width="16.140625" customWidth="1"/>
    <col min="4105" max="4105" width="17.140625" customWidth="1"/>
    <col min="4106" max="4106" width="15.42578125" customWidth="1"/>
    <col min="4107" max="4107" width="14.140625" customWidth="1"/>
    <col min="4108" max="4108" width="16" customWidth="1"/>
    <col min="4109" max="4109" width="19.140625" customWidth="1"/>
    <col min="4110" max="4110" width="17.85546875" customWidth="1"/>
    <col min="4111" max="4111" width="17.5703125" customWidth="1"/>
    <col min="4112" max="4112" width="14.42578125" customWidth="1"/>
    <col min="4338" max="4338" width="24.5703125" customWidth="1"/>
    <col min="4339" max="4339" width="14.42578125" customWidth="1"/>
    <col min="4340" max="4340" width="11.140625" customWidth="1"/>
    <col min="4341" max="4341" width="11" customWidth="1"/>
    <col min="4342" max="4342" width="11.85546875" customWidth="1"/>
    <col min="4344" max="4344" width="11.28515625" customWidth="1"/>
    <col min="4345" max="4345" width="17.140625" customWidth="1"/>
    <col min="4346" max="4346" width="16.28515625" customWidth="1"/>
    <col min="4347" max="4347" width="17.140625" customWidth="1"/>
    <col min="4348" max="4348" width="18" customWidth="1"/>
    <col min="4349" max="4349" width="16.5703125" customWidth="1"/>
    <col min="4350" max="4350" width="16.28515625" customWidth="1"/>
    <col min="4351" max="4351" width="17.140625" customWidth="1"/>
    <col min="4352" max="4352" width="16.5703125" customWidth="1"/>
    <col min="4353" max="4353" width="17.5703125" customWidth="1"/>
    <col min="4354" max="4354" width="16.42578125" customWidth="1"/>
    <col min="4355" max="4355" width="17.140625" customWidth="1"/>
    <col min="4356" max="4356" width="10.85546875" customWidth="1"/>
    <col min="4357" max="4357" width="17.85546875" customWidth="1"/>
    <col min="4358" max="4358" width="19.42578125" customWidth="1"/>
    <col min="4359" max="4359" width="18.28515625" customWidth="1"/>
    <col min="4360" max="4360" width="16.140625" customWidth="1"/>
    <col min="4361" max="4361" width="17.140625" customWidth="1"/>
    <col min="4362" max="4362" width="15.42578125" customWidth="1"/>
    <col min="4363" max="4363" width="14.140625" customWidth="1"/>
    <col min="4364" max="4364" width="16" customWidth="1"/>
    <col min="4365" max="4365" width="19.140625" customWidth="1"/>
    <col min="4366" max="4366" width="17.85546875" customWidth="1"/>
    <col min="4367" max="4367" width="17.5703125" customWidth="1"/>
    <col min="4368" max="4368" width="14.42578125" customWidth="1"/>
    <col min="4594" max="4594" width="24.5703125" customWidth="1"/>
    <col min="4595" max="4595" width="14.42578125" customWidth="1"/>
    <col min="4596" max="4596" width="11.140625" customWidth="1"/>
    <col min="4597" max="4597" width="11" customWidth="1"/>
    <col min="4598" max="4598" width="11.85546875" customWidth="1"/>
    <col min="4600" max="4600" width="11.28515625" customWidth="1"/>
    <col min="4601" max="4601" width="17.140625" customWidth="1"/>
    <col min="4602" max="4602" width="16.28515625" customWidth="1"/>
    <col min="4603" max="4603" width="17.140625" customWidth="1"/>
    <col min="4604" max="4604" width="18" customWidth="1"/>
    <col min="4605" max="4605" width="16.5703125" customWidth="1"/>
    <col min="4606" max="4606" width="16.28515625" customWidth="1"/>
    <col min="4607" max="4607" width="17.140625" customWidth="1"/>
    <col min="4608" max="4608" width="16.5703125" customWidth="1"/>
    <col min="4609" max="4609" width="17.5703125" customWidth="1"/>
    <col min="4610" max="4610" width="16.42578125" customWidth="1"/>
    <col min="4611" max="4611" width="17.140625" customWidth="1"/>
    <col min="4612" max="4612" width="10.85546875" customWidth="1"/>
    <col min="4613" max="4613" width="17.85546875" customWidth="1"/>
    <col min="4614" max="4614" width="19.42578125" customWidth="1"/>
    <col min="4615" max="4615" width="18.28515625" customWidth="1"/>
    <col min="4616" max="4616" width="16.140625" customWidth="1"/>
    <col min="4617" max="4617" width="17.140625" customWidth="1"/>
    <col min="4618" max="4618" width="15.42578125" customWidth="1"/>
    <col min="4619" max="4619" width="14.140625" customWidth="1"/>
    <col min="4620" max="4620" width="16" customWidth="1"/>
    <col min="4621" max="4621" width="19.140625" customWidth="1"/>
    <col min="4622" max="4622" width="17.85546875" customWidth="1"/>
    <col min="4623" max="4623" width="17.5703125" customWidth="1"/>
    <col min="4624" max="4624" width="14.42578125" customWidth="1"/>
    <col min="4850" max="4850" width="24.5703125" customWidth="1"/>
    <col min="4851" max="4851" width="14.42578125" customWidth="1"/>
    <col min="4852" max="4852" width="11.140625" customWidth="1"/>
    <col min="4853" max="4853" width="11" customWidth="1"/>
    <col min="4854" max="4854" width="11.85546875" customWidth="1"/>
    <col min="4856" max="4856" width="11.28515625" customWidth="1"/>
    <col min="4857" max="4857" width="17.140625" customWidth="1"/>
    <col min="4858" max="4858" width="16.28515625" customWidth="1"/>
    <col min="4859" max="4859" width="17.140625" customWidth="1"/>
    <col min="4860" max="4860" width="18" customWidth="1"/>
    <col min="4861" max="4861" width="16.5703125" customWidth="1"/>
    <col min="4862" max="4862" width="16.28515625" customWidth="1"/>
    <col min="4863" max="4863" width="17.140625" customWidth="1"/>
    <col min="4864" max="4864" width="16.5703125" customWidth="1"/>
    <col min="4865" max="4865" width="17.5703125" customWidth="1"/>
    <col min="4866" max="4866" width="16.42578125" customWidth="1"/>
    <col min="4867" max="4867" width="17.140625" customWidth="1"/>
    <col min="4868" max="4868" width="10.85546875" customWidth="1"/>
    <col min="4869" max="4869" width="17.85546875" customWidth="1"/>
    <col min="4870" max="4870" width="19.42578125" customWidth="1"/>
    <col min="4871" max="4871" width="18.28515625" customWidth="1"/>
    <col min="4872" max="4872" width="16.140625" customWidth="1"/>
    <col min="4873" max="4873" width="17.140625" customWidth="1"/>
    <col min="4874" max="4874" width="15.42578125" customWidth="1"/>
    <col min="4875" max="4875" width="14.140625" customWidth="1"/>
    <col min="4876" max="4876" width="16" customWidth="1"/>
    <col min="4877" max="4877" width="19.140625" customWidth="1"/>
    <col min="4878" max="4878" width="17.85546875" customWidth="1"/>
    <col min="4879" max="4879" width="17.5703125" customWidth="1"/>
    <col min="4880" max="4880" width="14.42578125" customWidth="1"/>
    <col min="5106" max="5106" width="24.5703125" customWidth="1"/>
    <col min="5107" max="5107" width="14.42578125" customWidth="1"/>
    <col min="5108" max="5108" width="11.140625" customWidth="1"/>
    <col min="5109" max="5109" width="11" customWidth="1"/>
    <col min="5110" max="5110" width="11.85546875" customWidth="1"/>
    <col min="5112" max="5112" width="11.28515625" customWidth="1"/>
    <col min="5113" max="5113" width="17.140625" customWidth="1"/>
    <col min="5114" max="5114" width="16.28515625" customWidth="1"/>
    <col min="5115" max="5115" width="17.140625" customWidth="1"/>
    <col min="5116" max="5116" width="18" customWidth="1"/>
    <col min="5117" max="5117" width="16.5703125" customWidth="1"/>
    <col min="5118" max="5118" width="16.28515625" customWidth="1"/>
    <col min="5119" max="5119" width="17.140625" customWidth="1"/>
    <col min="5120" max="5120" width="16.5703125" customWidth="1"/>
    <col min="5121" max="5121" width="17.5703125" customWidth="1"/>
    <col min="5122" max="5122" width="16.42578125" customWidth="1"/>
    <col min="5123" max="5123" width="17.140625" customWidth="1"/>
    <col min="5124" max="5124" width="10.85546875" customWidth="1"/>
    <col min="5125" max="5125" width="17.85546875" customWidth="1"/>
    <col min="5126" max="5126" width="19.42578125" customWidth="1"/>
    <col min="5127" max="5127" width="18.28515625" customWidth="1"/>
    <col min="5128" max="5128" width="16.140625" customWidth="1"/>
    <col min="5129" max="5129" width="17.140625" customWidth="1"/>
    <col min="5130" max="5130" width="15.42578125" customWidth="1"/>
    <col min="5131" max="5131" width="14.140625" customWidth="1"/>
    <col min="5132" max="5132" width="16" customWidth="1"/>
    <col min="5133" max="5133" width="19.140625" customWidth="1"/>
    <col min="5134" max="5134" width="17.85546875" customWidth="1"/>
    <col min="5135" max="5135" width="17.5703125" customWidth="1"/>
    <col min="5136" max="5136" width="14.42578125" customWidth="1"/>
    <col min="5362" max="5362" width="24.5703125" customWidth="1"/>
    <col min="5363" max="5363" width="14.42578125" customWidth="1"/>
    <col min="5364" max="5364" width="11.140625" customWidth="1"/>
    <col min="5365" max="5365" width="11" customWidth="1"/>
    <col min="5366" max="5366" width="11.85546875" customWidth="1"/>
    <col min="5368" max="5368" width="11.28515625" customWidth="1"/>
    <col min="5369" max="5369" width="17.140625" customWidth="1"/>
    <col min="5370" max="5370" width="16.28515625" customWidth="1"/>
    <col min="5371" max="5371" width="17.140625" customWidth="1"/>
    <col min="5372" max="5372" width="18" customWidth="1"/>
    <col min="5373" max="5373" width="16.5703125" customWidth="1"/>
    <col min="5374" max="5374" width="16.28515625" customWidth="1"/>
    <col min="5375" max="5375" width="17.140625" customWidth="1"/>
    <col min="5376" max="5376" width="16.5703125" customWidth="1"/>
    <col min="5377" max="5377" width="17.5703125" customWidth="1"/>
    <col min="5378" max="5378" width="16.42578125" customWidth="1"/>
    <col min="5379" max="5379" width="17.140625" customWidth="1"/>
    <col min="5380" max="5380" width="10.85546875" customWidth="1"/>
    <col min="5381" max="5381" width="17.85546875" customWidth="1"/>
    <col min="5382" max="5382" width="19.42578125" customWidth="1"/>
    <col min="5383" max="5383" width="18.28515625" customWidth="1"/>
    <col min="5384" max="5384" width="16.140625" customWidth="1"/>
    <col min="5385" max="5385" width="17.140625" customWidth="1"/>
    <col min="5386" max="5386" width="15.42578125" customWidth="1"/>
    <col min="5387" max="5387" width="14.140625" customWidth="1"/>
    <col min="5388" max="5388" width="16" customWidth="1"/>
    <col min="5389" max="5389" width="19.140625" customWidth="1"/>
    <col min="5390" max="5390" width="17.85546875" customWidth="1"/>
    <col min="5391" max="5391" width="17.5703125" customWidth="1"/>
    <col min="5392" max="5392" width="14.42578125" customWidth="1"/>
    <col min="5618" max="5618" width="24.5703125" customWidth="1"/>
    <col min="5619" max="5619" width="14.42578125" customWidth="1"/>
    <col min="5620" max="5620" width="11.140625" customWidth="1"/>
    <col min="5621" max="5621" width="11" customWidth="1"/>
    <col min="5622" max="5622" width="11.85546875" customWidth="1"/>
    <col min="5624" max="5624" width="11.28515625" customWidth="1"/>
    <col min="5625" max="5625" width="17.140625" customWidth="1"/>
    <col min="5626" max="5626" width="16.28515625" customWidth="1"/>
    <col min="5627" max="5627" width="17.140625" customWidth="1"/>
    <col min="5628" max="5628" width="18" customWidth="1"/>
    <col min="5629" max="5629" width="16.5703125" customWidth="1"/>
    <col min="5630" max="5630" width="16.28515625" customWidth="1"/>
    <col min="5631" max="5631" width="17.140625" customWidth="1"/>
    <col min="5632" max="5632" width="16.5703125" customWidth="1"/>
    <col min="5633" max="5633" width="17.5703125" customWidth="1"/>
    <col min="5634" max="5634" width="16.42578125" customWidth="1"/>
    <col min="5635" max="5635" width="17.140625" customWidth="1"/>
    <col min="5636" max="5636" width="10.85546875" customWidth="1"/>
    <col min="5637" max="5637" width="17.85546875" customWidth="1"/>
    <col min="5638" max="5638" width="19.42578125" customWidth="1"/>
    <col min="5639" max="5639" width="18.28515625" customWidth="1"/>
    <col min="5640" max="5640" width="16.140625" customWidth="1"/>
    <col min="5641" max="5641" width="17.140625" customWidth="1"/>
    <col min="5642" max="5642" width="15.42578125" customWidth="1"/>
    <col min="5643" max="5643" width="14.140625" customWidth="1"/>
    <col min="5644" max="5644" width="16" customWidth="1"/>
    <col min="5645" max="5645" width="19.140625" customWidth="1"/>
    <col min="5646" max="5646" width="17.85546875" customWidth="1"/>
    <col min="5647" max="5647" width="17.5703125" customWidth="1"/>
    <col min="5648" max="5648" width="14.42578125" customWidth="1"/>
    <col min="5874" max="5874" width="24.5703125" customWidth="1"/>
    <col min="5875" max="5875" width="14.42578125" customWidth="1"/>
    <col min="5876" max="5876" width="11.140625" customWidth="1"/>
    <col min="5877" max="5877" width="11" customWidth="1"/>
    <col min="5878" max="5878" width="11.85546875" customWidth="1"/>
    <col min="5880" max="5880" width="11.28515625" customWidth="1"/>
    <col min="5881" max="5881" width="17.140625" customWidth="1"/>
    <col min="5882" max="5882" width="16.28515625" customWidth="1"/>
    <col min="5883" max="5883" width="17.140625" customWidth="1"/>
    <col min="5884" max="5884" width="18" customWidth="1"/>
    <col min="5885" max="5885" width="16.5703125" customWidth="1"/>
    <col min="5886" max="5886" width="16.28515625" customWidth="1"/>
    <col min="5887" max="5887" width="17.140625" customWidth="1"/>
    <col min="5888" max="5888" width="16.5703125" customWidth="1"/>
    <col min="5889" max="5889" width="17.5703125" customWidth="1"/>
    <col min="5890" max="5890" width="16.42578125" customWidth="1"/>
    <col min="5891" max="5891" width="17.140625" customWidth="1"/>
    <col min="5892" max="5892" width="10.85546875" customWidth="1"/>
    <col min="5893" max="5893" width="17.85546875" customWidth="1"/>
    <col min="5894" max="5894" width="19.42578125" customWidth="1"/>
    <col min="5895" max="5895" width="18.28515625" customWidth="1"/>
    <col min="5896" max="5896" width="16.140625" customWidth="1"/>
    <col min="5897" max="5897" width="17.140625" customWidth="1"/>
    <col min="5898" max="5898" width="15.42578125" customWidth="1"/>
    <col min="5899" max="5899" width="14.140625" customWidth="1"/>
    <col min="5900" max="5900" width="16" customWidth="1"/>
    <col min="5901" max="5901" width="19.140625" customWidth="1"/>
    <col min="5902" max="5902" width="17.85546875" customWidth="1"/>
    <col min="5903" max="5903" width="17.5703125" customWidth="1"/>
    <col min="5904" max="5904" width="14.42578125" customWidth="1"/>
    <col min="6130" max="6130" width="24.5703125" customWidth="1"/>
    <col min="6131" max="6131" width="14.42578125" customWidth="1"/>
    <col min="6132" max="6132" width="11.140625" customWidth="1"/>
    <col min="6133" max="6133" width="11" customWidth="1"/>
    <col min="6134" max="6134" width="11.85546875" customWidth="1"/>
    <col min="6136" max="6136" width="11.28515625" customWidth="1"/>
    <col min="6137" max="6137" width="17.140625" customWidth="1"/>
    <col min="6138" max="6138" width="16.28515625" customWidth="1"/>
    <col min="6139" max="6139" width="17.140625" customWidth="1"/>
    <col min="6140" max="6140" width="18" customWidth="1"/>
    <col min="6141" max="6141" width="16.5703125" customWidth="1"/>
    <col min="6142" max="6142" width="16.28515625" customWidth="1"/>
    <col min="6143" max="6143" width="17.140625" customWidth="1"/>
    <col min="6144" max="6144" width="16.5703125" customWidth="1"/>
    <col min="6145" max="6145" width="17.5703125" customWidth="1"/>
    <col min="6146" max="6146" width="16.42578125" customWidth="1"/>
    <col min="6147" max="6147" width="17.140625" customWidth="1"/>
    <col min="6148" max="6148" width="10.85546875" customWidth="1"/>
    <col min="6149" max="6149" width="17.85546875" customWidth="1"/>
    <col min="6150" max="6150" width="19.42578125" customWidth="1"/>
    <col min="6151" max="6151" width="18.28515625" customWidth="1"/>
    <col min="6152" max="6152" width="16.140625" customWidth="1"/>
    <col min="6153" max="6153" width="17.140625" customWidth="1"/>
    <col min="6154" max="6154" width="15.42578125" customWidth="1"/>
    <col min="6155" max="6155" width="14.140625" customWidth="1"/>
    <col min="6156" max="6156" width="16" customWidth="1"/>
    <col min="6157" max="6157" width="19.140625" customWidth="1"/>
    <col min="6158" max="6158" width="17.85546875" customWidth="1"/>
    <col min="6159" max="6159" width="17.5703125" customWidth="1"/>
    <col min="6160" max="6160" width="14.42578125" customWidth="1"/>
    <col min="6386" max="6386" width="24.5703125" customWidth="1"/>
    <col min="6387" max="6387" width="14.42578125" customWidth="1"/>
    <col min="6388" max="6388" width="11.140625" customWidth="1"/>
    <col min="6389" max="6389" width="11" customWidth="1"/>
    <col min="6390" max="6390" width="11.85546875" customWidth="1"/>
    <col min="6392" max="6392" width="11.28515625" customWidth="1"/>
    <col min="6393" max="6393" width="17.140625" customWidth="1"/>
    <col min="6394" max="6394" width="16.28515625" customWidth="1"/>
    <col min="6395" max="6395" width="17.140625" customWidth="1"/>
    <col min="6396" max="6396" width="18" customWidth="1"/>
    <col min="6397" max="6397" width="16.5703125" customWidth="1"/>
    <col min="6398" max="6398" width="16.28515625" customWidth="1"/>
    <col min="6399" max="6399" width="17.140625" customWidth="1"/>
    <col min="6400" max="6400" width="16.5703125" customWidth="1"/>
    <col min="6401" max="6401" width="17.5703125" customWidth="1"/>
    <col min="6402" max="6402" width="16.42578125" customWidth="1"/>
    <col min="6403" max="6403" width="17.140625" customWidth="1"/>
    <col min="6404" max="6404" width="10.85546875" customWidth="1"/>
    <col min="6405" max="6405" width="17.85546875" customWidth="1"/>
    <col min="6406" max="6406" width="19.42578125" customWidth="1"/>
    <col min="6407" max="6407" width="18.28515625" customWidth="1"/>
    <col min="6408" max="6408" width="16.140625" customWidth="1"/>
    <col min="6409" max="6409" width="17.140625" customWidth="1"/>
    <col min="6410" max="6410" width="15.42578125" customWidth="1"/>
    <col min="6411" max="6411" width="14.140625" customWidth="1"/>
    <col min="6412" max="6412" width="16" customWidth="1"/>
    <col min="6413" max="6413" width="19.140625" customWidth="1"/>
    <col min="6414" max="6414" width="17.85546875" customWidth="1"/>
    <col min="6415" max="6415" width="17.5703125" customWidth="1"/>
    <col min="6416" max="6416" width="14.42578125" customWidth="1"/>
    <col min="6642" max="6642" width="24.5703125" customWidth="1"/>
    <col min="6643" max="6643" width="14.42578125" customWidth="1"/>
    <col min="6644" max="6644" width="11.140625" customWidth="1"/>
    <col min="6645" max="6645" width="11" customWidth="1"/>
    <col min="6646" max="6646" width="11.85546875" customWidth="1"/>
    <col min="6648" max="6648" width="11.28515625" customWidth="1"/>
    <col min="6649" max="6649" width="17.140625" customWidth="1"/>
    <col min="6650" max="6650" width="16.28515625" customWidth="1"/>
    <col min="6651" max="6651" width="17.140625" customWidth="1"/>
    <col min="6652" max="6652" width="18" customWidth="1"/>
    <col min="6653" max="6653" width="16.5703125" customWidth="1"/>
    <col min="6654" max="6654" width="16.28515625" customWidth="1"/>
    <col min="6655" max="6655" width="17.140625" customWidth="1"/>
    <col min="6656" max="6656" width="16.5703125" customWidth="1"/>
    <col min="6657" max="6657" width="17.5703125" customWidth="1"/>
    <col min="6658" max="6658" width="16.42578125" customWidth="1"/>
    <col min="6659" max="6659" width="17.140625" customWidth="1"/>
    <col min="6660" max="6660" width="10.85546875" customWidth="1"/>
    <col min="6661" max="6661" width="17.85546875" customWidth="1"/>
    <col min="6662" max="6662" width="19.42578125" customWidth="1"/>
    <col min="6663" max="6663" width="18.28515625" customWidth="1"/>
    <col min="6664" max="6664" width="16.140625" customWidth="1"/>
    <col min="6665" max="6665" width="17.140625" customWidth="1"/>
    <col min="6666" max="6666" width="15.42578125" customWidth="1"/>
    <col min="6667" max="6667" width="14.140625" customWidth="1"/>
    <col min="6668" max="6668" width="16" customWidth="1"/>
    <col min="6669" max="6669" width="19.140625" customWidth="1"/>
    <col min="6670" max="6670" width="17.85546875" customWidth="1"/>
    <col min="6671" max="6671" width="17.5703125" customWidth="1"/>
    <col min="6672" max="6672" width="14.42578125" customWidth="1"/>
    <col min="6898" max="6898" width="24.5703125" customWidth="1"/>
    <col min="6899" max="6899" width="14.42578125" customWidth="1"/>
    <col min="6900" max="6900" width="11.140625" customWidth="1"/>
    <col min="6901" max="6901" width="11" customWidth="1"/>
    <col min="6902" max="6902" width="11.85546875" customWidth="1"/>
    <col min="6904" max="6904" width="11.28515625" customWidth="1"/>
    <col min="6905" max="6905" width="17.140625" customWidth="1"/>
    <col min="6906" max="6906" width="16.28515625" customWidth="1"/>
    <col min="6907" max="6907" width="17.140625" customWidth="1"/>
    <col min="6908" max="6908" width="18" customWidth="1"/>
    <col min="6909" max="6909" width="16.5703125" customWidth="1"/>
    <col min="6910" max="6910" width="16.28515625" customWidth="1"/>
    <col min="6911" max="6911" width="17.140625" customWidth="1"/>
    <col min="6912" max="6912" width="16.5703125" customWidth="1"/>
    <col min="6913" max="6913" width="17.5703125" customWidth="1"/>
    <col min="6914" max="6914" width="16.42578125" customWidth="1"/>
    <col min="6915" max="6915" width="17.140625" customWidth="1"/>
    <col min="6916" max="6916" width="10.85546875" customWidth="1"/>
    <col min="6917" max="6917" width="17.85546875" customWidth="1"/>
    <col min="6918" max="6918" width="19.42578125" customWidth="1"/>
    <col min="6919" max="6919" width="18.28515625" customWidth="1"/>
    <col min="6920" max="6920" width="16.140625" customWidth="1"/>
    <col min="6921" max="6921" width="17.140625" customWidth="1"/>
    <col min="6922" max="6922" width="15.42578125" customWidth="1"/>
    <col min="6923" max="6923" width="14.140625" customWidth="1"/>
    <col min="6924" max="6924" width="16" customWidth="1"/>
    <col min="6925" max="6925" width="19.140625" customWidth="1"/>
    <col min="6926" max="6926" width="17.85546875" customWidth="1"/>
    <col min="6927" max="6927" width="17.5703125" customWidth="1"/>
    <col min="6928" max="6928" width="14.42578125" customWidth="1"/>
    <col min="7154" max="7154" width="24.5703125" customWidth="1"/>
    <col min="7155" max="7155" width="14.42578125" customWidth="1"/>
    <col min="7156" max="7156" width="11.140625" customWidth="1"/>
    <col min="7157" max="7157" width="11" customWidth="1"/>
    <col min="7158" max="7158" width="11.85546875" customWidth="1"/>
    <col min="7160" max="7160" width="11.28515625" customWidth="1"/>
    <col min="7161" max="7161" width="17.140625" customWidth="1"/>
    <col min="7162" max="7162" width="16.28515625" customWidth="1"/>
    <col min="7163" max="7163" width="17.140625" customWidth="1"/>
    <col min="7164" max="7164" width="18" customWidth="1"/>
    <col min="7165" max="7165" width="16.5703125" customWidth="1"/>
    <col min="7166" max="7166" width="16.28515625" customWidth="1"/>
    <col min="7167" max="7167" width="17.140625" customWidth="1"/>
    <col min="7168" max="7168" width="16.5703125" customWidth="1"/>
    <col min="7169" max="7169" width="17.5703125" customWidth="1"/>
    <col min="7170" max="7170" width="16.42578125" customWidth="1"/>
    <col min="7171" max="7171" width="17.140625" customWidth="1"/>
    <col min="7172" max="7172" width="10.85546875" customWidth="1"/>
    <col min="7173" max="7173" width="17.85546875" customWidth="1"/>
    <col min="7174" max="7174" width="19.42578125" customWidth="1"/>
    <col min="7175" max="7175" width="18.28515625" customWidth="1"/>
    <col min="7176" max="7176" width="16.140625" customWidth="1"/>
    <col min="7177" max="7177" width="17.140625" customWidth="1"/>
    <col min="7178" max="7178" width="15.42578125" customWidth="1"/>
    <col min="7179" max="7179" width="14.140625" customWidth="1"/>
    <col min="7180" max="7180" width="16" customWidth="1"/>
    <col min="7181" max="7181" width="19.140625" customWidth="1"/>
    <col min="7182" max="7182" width="17.85546875" customWidth="1"/>
    <col min="7183" max="7183" width="17.5703125" customWidth="1"/>
    <col min="7184" max="7184" width="14.42578125" customWidth="1"/>
    <col min="7410" max="7410" width="24.5703125" customWidth="1"/>
    <col min="7411" max="7411" width="14.42578125" customWidth="1"/>
    <col min="7412" max="7412" width="11.140625" customWidth="1"/>
    <col min="7413" max="7413" width="11" customWidth="1"/>
    <col min="7414" max="7414" width="11.85546875" customWidth="1"/>
    <col min="7416" max="7416" width="11.28515625" customWidth="1"/>
    <col min="7417" max="7417" width="17.140625" customWidth="1"/>
    <col min="7418" max="7418" width="16.28515625" customWidth="1"/>
    <col min="7419" max="7419" width="17.140625" customWidth="1"/>
    <col min="7420" max="7420" width="18" customWidth="1"/>
    <col min="7421" max="7421" width="16.5703125" customWidth="1"/>
    <col min="7422" max="7422" width="16.28515625" customWidth="1"/>
    <col min="7423" max="7423" width="17.140625" customWidth="1"/>
    <col min="7424" max="7424" width="16.5703125" customWidth="1"/>
    <col min="7425" max="7425" width="17.5703125" customWidth="1"/>
    <col min="7426" max="7426" width="16.42578125" customWidth="1"/>
    <col min="7427" max="7427" width="17.140625" customWidth="1"/>
    <col min="7428" max="7428" width="10.85546875" customWidth="1"/>
    <col min="7429" max="7429" width="17.85546875" customWidth="1"/>
    <col min="7430" max="7430" width="19.42578125" customWidth="1"/>
    <col min="7431" max="7431" width="18.28515625" customWidth="1"/>
    <col min="7432" max="7432" width="16.140625" customWidth="1"/>
    <col min="7433" max="7433" width="17.140625" customWidth="1"/>
    <col min="7434" max="7434" width="15.42578125" customWidth="1"/>
    <col min="7435" max="7435" width="14.140625" customWidth="1"/>
    <col min="7436" max="7436" width="16" customWidth="1"/>
    <col min="7437" max="7437" width="19.140625" customWidth="1"/>
    <col min="7438" max="7438" width="17.85546875" customWidth="1"/>
    <col min="7439" max="7439" width="17.5703125" customWidth="1"/>
    <col min="7440" max="7440" width="14.42578125" customWidth="1"/>
    <col min="7666" max="7666" width="24.5703125" customWidth="1"/>
    <col min="7667" max="7667" width="14.42578125" customWidth="1"/>
    <col min="7668" max="7668" width="11.140625" customWidth="1"/>
    <col min="7669" max="7669" width="11" customWidth="1"/>
    <col min="7670" max="7670" width="11.85546875" customWidth="1"/>
    <col min="7672" max="7672" width="11.28515625" customWidth="1"/>
    <col min="7673" max="7673" width="17.140625" customWidth="1"/>
    <col min="7674" max="7674" width="16.28515625" customWidth="1"/>
    <col min="7675" max="7675" width="17.140625" customWidth="1"/>
    <col min="7676" max="7676" width="18" customWidth="1"/>
    <col min="7677" max="7677" width="16.5703125" customWidth="1"/>
    <col min="7678" max="7678" width="16.28515625" customWidth="1"/>
    <col min="7679" max="7679" width="17.140625" customWidth="1"/>
    <col min="7680" max="7680" width="16.5703125" customWidth="1"/>
    <col min="7681" max="7681" width="17.5703125" customWidth="1"/>
    <col min="7682" max="7682" width="16.42578125" customWidth="1"/>
    <col min="7683" max="7683" width="17.140625" customWidth="1"/>
    <col min="7684" max="7684" width="10.85546875" customWidth="1"/>
    <col min="7685" max="7685" width="17.85546875" customWidth="1"/>
    <col min="7686" max="7686" width="19.42578125" customWidth="1"/>
    <col min="7687" max="7687" width="18.28515625" customWidth="1"/>
    <col min="7688" max="7688" width="16.140625" customWidth="1"/>
    <col min="7689" max="7689" width="17.140625" customWidth="1"/>
    <col min="7690" max="7690" width="15.42578125" customWidth="1"/>
    <col min="7691" max="7691" width="14.140625" customWidth="1"/>
    <col min="7692" max="7692" width="16" customWidth="1"/>
    <col min="7693" max="7693" width="19.140625" customWidth="1"/>
    <col min="7694" max="7694" width="17.85546875" customWidth="1"/>
    <col min="7695" max="7695" width="17.5703125" customWidth="1"/>
    <col min="7696" max="7696" width="14.42578125" customWidth="1"/>
    <col min="7922" max="7922" width="24.5703125" customWidth="1"/>
    <col min="7923" max="7923" width="14.42578125" customWidth="1"/>
    <col min="7924" max="7924" width="11.140625" customWidth="1"/>
    <col min="7925" max="7925" width="11" customWidth="1"/>
    <col min="7926" max="7926" width="11.85546875" customWidth="1"/>
    <col min="7928" max="7928" width="11.28515625" customWidth="1"/>
    <col min="7929" max="7929" width="17.140625" customWidth="1"/>
    <col min="7930" max="7930" width="16.28515625" customWidth="1"/>
    <col min="7931" max="7931" width="17.140625" customWidth="1"/>
    <col min="7932" max="7932" width="18" customWidth="1"/>
    <col min="7933" max="7933" width="16.5703125" customWidth="1"/>
    <col min="7934" max="7934" width="16.28515625" customWidth="1"/>
    <col min="7935" max="7935" width="17.140625" customWidth="1"/>
    <col min="7936" max="7936" width="16.5703125" customWidth="1"/>
    <col min="7937" max="7937" width="17.5703125" customWidth="1"/>
    <col min="7938" max="7938" width="16.42578125" customWidth="1"/>
    <col min="7939" max="7939" width="17.140625" customWidth="1"/>
    <col min="7940" max="7940" width="10.85546875" customWidth="1"/>
    <col min="7941" max="7941" width="17.85546875" customWidth="1"/>
    <col min="7942" max="7942" width="19.42578125" customWidth="1"/>
    <col min="7943" max="7943" width="18.28515625" customWidth="1"/>
    <col min="7944" max="7944" width="16.140625" customWidth="1"/>
    <col min="7945" max="7945" width="17.140625" customWidth="1"/>
    <col min="7946" max="7946" width="15.42578125" customWidth="1"/>
    <col min="7947" max="7947" width="14.140625" customWidth="1"/>
    <col min="7948" max="7948" width="16" customWidth="1"/>
    <col min="7949" max="7949" width="19.140625" customWidth="1"/>
    <col min="7950" max="7950" width="17.85546875" customWidth="1"/>
    <col min="7951" max="7951" width="17.5703125" customWidth="1"/>
    <col min="7952" max="7952" width="14.42578125" customWidth="1"/>
    <col min="8178" max="8178" width="24.5703125" customWidth="1"/>
    <col min="8179" max="8179" width="14.42578125" customWidth="1"/>
    <col min="8180" max="8180" width="11.140625" customWidth="1"/>
    <col min="8181" max="8181" width="11" customWidth="1"/>
    <col min="8182" max="8182" width="11.85546875" customWidth="1"/>
    <col min="8184" max="8184" width="11.28515625" customWidth="1"/>
    <col min="8185" max="8185" width="17.140625" customWidth="1"/>
    <col min="8186" max="8186" width="16.28515625" customWidth="1"/>
    <col min="8187" max="8187" width="17.140625" customWidth="1"/>
    <col min="8188" max="8188" width="18" customWidth="1"/>
    <col min="8189" max="8189" width="16.5703125" customWidth="1"/>
    <col min="8190" max="8190" width="16.28515625" customWidth="1"/>
    <col min="8191" max="8191" width="17.140625" customWidth="1"/>
    <col min="8192" max="8192" width="16.5703125" customWidth="1"/>
    <col min="8193" max="8193" width="17.5703125" customWidth="1"/>
    <col min="8194" max="8194" width="16.42578125" customWidth="1"/>
    <col min="8195" max="8195" width="17.140625" customWidth="1"/>
    <col min="8196" max="8196" width="10.85546875" customWidth="1"/>
    <col min="8197" max="8197" width="17.85546875" customWidth="1"/>
    <col min="8198" max="8198" width="19.42578125" customWidth="1"/>
    <col min="8199" max="8199" width="18.28515625" customWidth="1"/>
    <col min="8200" max="8200" width="16.140625" customWidth="1"/>
    <col min="8201" max="8201" width="17.140625" customWidth="1"/>
    <col min="8202" max="8202" width="15.42578125" customWidth="1"/>
    <col min="8203" max="8203" width="14.140625" customWidth="1"/>
    <col min="8204" max="8204" width="16" customWidth="1"/>
    <col min="8205" max="8205" width="19.140625" customWidth="1"/>
    <col min="8206" max="8206" width="17.85546875" customWidth="1"/>
    <col min="8207" max="8207" width="17.5703125" customWidth="1"/>
    <col min="8208" max="8208" width="14.42578125" customWidth="1"/>
    <col min="8434" max="8434" width="24.5703125" customWidth="1"/>
    <col min="8435" max="8435" width="14.42578125" customWidth="1"/>
    <col min="8436" max="8436" width="11.140625" customWidth="1"/>
    <col min="8437" max="8437" width="11" customWidth="1"/>
    <col min="8438" max="8438" width="11.85546875" customWidth="1"/>
    <col min="8440" max="8440" width="11.28515625" customWidth="1"/>
    <col min="8441" max="8441" width="17.140625" customWidth="1"/>
    <col min="8442" max="8442" width="16.28515625" customWidth="1"/>
    <col min="8443" max="8443" width="17.140625" customWidth="1"/>
    <col min="8444" max="8444" width="18" customWidth="1"/>
    <col min="8445" max="8445" width="16.5703125" customWidth="1"/>
    <col min="8446" max="8446" width="16.28515625" customWidth="1"/>
    <col min="8447" max="8447" width="17.140625" customWidth="1"/>
    <col min="8448" max="8448" width="16.5703125" customWidth="1"/>
    <col min="8449" max="8449" width="17.5703125" customWidth="1"/>
    <col min="8450" max="8450" width="16.42578125" customWidth="1"/>
    <col min="8451" max="8451" width="17.140625" customWidth="1"/>
    <col min="8452" max="8452" width="10.85546875" customWidth="1"/>
    <col min="8453" max="8453" width="17.85546875" customWidth="1"/>
    <col min="8454" max="8454" width="19.42578125" customWidth="1"/>
    <col min="8455" max="8455" width="18.28515625" customWidth="1"/>
    <col min="8456" max="8456" width="16.140625" customWidth="1"/>
    <col min="8457" max="8457" width="17.140625" customWidth="1"/>
    <col min="8458" max="8458" width="15.42578125" customWidth="1"/>
    <col min="8459" max="8459" width="14.140625" customWidth="1"/>
    <col min="8460" max="8460" width="16" customWidth="1"/>
    <col min="8461" max="8461" width="19.140625" customWidth="1"/>
    <col min="8462" max="8462" width="17.85546875" customWidth="1"/>
    <col min="8463" max="8463" width="17.5703125" customWidth="1"/>
    <col min="8464" max="8464" width="14.42578125" customWidth="1"/>
    <col min="8690" max="8690" width="24.5703125" customWidth="1"/>
    <col min="8691" max="8691" width="14.42578125" customWidth="1"/>
    <col min="8692" max="8692" width="11.140625" customWidth="1"/>
    <col min="8693" max="8693" width="11" customWidth="1"/>
    <col min="8694" max="8694" width="11.85546875" customWidth="1"/>
    <col min="8696" max="8696" width="11.28515625" customWidth="1"/>
    <col min="8697" max="8697" width="17.140625" customWidth="1"/>
    <col min="8698" max="8698" width="16.28515625" customWidth="1"/>
    <col min="8699" max="8699" width="17.140625" customWidth="1"/>
    <col min="8700" max="8700" width="18" customWidth="1"/>
    <col min="8701" max="8701" width="16.5703125" customWidth="1"/>
    <col min="8702" max="8702" width="16.28515625" customWidth="1"/>
    <col min="8703" max="8703" width="17.140625" customWidth="1"/>
    <col min="8704" max="8704" width="16.5703125" customWidth="1"/>
    <col min="8705" max="8705" width="17.5703125" customWidth="1"/>
    <col min="8706" max="8706" width="16.42578125" customWidth="1"/>
    <col min="8707" max="8707" width="17.140625" customWidth="1"/>
    <col min="8708" max="8708" width="10.85546875" customWidth="1"/>
    <col min="8709" max="8709" width="17.85546875" customWidth="1"/>
    <col min="8710" max="8710" width="19.42578125" customWidth="1"/>
    <col min="8711" max="8711" width="18.28515625" customWidth="1"/>
    <col min="8712" max="8712" width="16.140625" customWidth="1"/>
    <col min="8713" max="8713" width="17.140625" customWidth="1"/>
    <col min="8714" max="8714" width="15.42578125" customWidth="1"/>
    <col min="8715" max="8715" width="14.140625" customWidth="1"/>
    <col min="8716" max="8716" width="16" customWidth="1"/>
    <col min="8717" max="8717" width="19.140625" customWidth="1"/>
    <col min="8718" max="8718" width="17.85546875" customWidth="1"/>
    <col min="8719" max="8719" width="17.5703125" customWidth="1"/>
    <col min="8720" max="8720" width="14.42578125" customWidth="1"/>
    <col min="8946" max="8946" width="24.5703125" customWidth="1"/>
    <col min="8947" max="8947" width="14.42578125" customWidth="1"/>
    <col min="8948" max="8948" width="11.140625" customWidth="1"/>
    <col min="8949" max="8949" width="11" customWidth="1"/>
    <col min="8950" max="8950" width="11.85546875" customWidth="1"/>
    <col min="8952" max="8952" width="11.28515625" customWidth="1"/>
    <col min="8953" max="8953" width="17.140625" customWidth="1"/>
    <col min="8954" max="8954" width="16.28515625" customWidth="1"/>
    <col min="8955" max="8955" width="17.140625" customWidth="1"/>
    <col min="8956" max="8956" width="18" customWidth="1"/>
    <col min="8957" max="8957" width="16.5703125" customWidth="1"/>
    <col min="8958" max="8958" width="16.28515625" customWidth="1"/>
    <col min="8959" max="8959" width="17.140625" customWidth="1"/>
    <col min="8960" max="8960" width="16.5703125" customWidth="1"/>
    <col min="8961" max="8961" width="17.5703125" customWidth="1"/>
    <col min="8962" max="8962" width="16.42578125" customWidth="1"/>
    <col min="8963" max="8963" width="17.140625" customWidth="1"/>
    <col min="8964" max="8964" width="10.85546875" customWidth="1"/>
    <col min="8965" max="8965" width="17.85546875" customWidth="1"/>
    <col min="8966" max="8966" width="19.42578125" customWidth="1"/>
    <col min="8967" max="8967" width="18.28515625" customWidth="1"/>
    <col min="8968" max="8968" width="16.140625" customWidth="1"/>
    <col min="8969" max="8969" width="17.140625" customWidth="1"/>
    <col min="8970" max="8970" width="15.42578125" customWidth="1"/>
    <col min="8971" max="8971" width="14.140625" customWidth="1"/>
    <col min="8972" max="8972" width="16" customWidth="1"/>
    <col min="8973" max="8973" width="19.140625" customWidth="1"/>
    <col min="8974" max="8974" width="17.85546875" customWidth="1"/>
    <col min="8975" max="8975" width="17.5703125" customWidth="1"/>
    <col min="8976" max="8976" width="14.42578125" customWidth="1"/>
    <col min="9202" max="9202" width="24.5703125" customWidth="1"/>
    <col min="9203" max="9203" width="14.42578125" customWidth="1"/>
    <col min="9204" max="9204" width="11.140625" customWidth="1"/>
    <col min="9205" max="9205" width="11" customWidth="1"/>
    <col min="9206" max="9206" width="11.85546875" customWidth="1"/>
    <col min="9208" max="9208" width="11.28515625" customWidth="1"/>
    <col min="9209" max="9209" width="17.140625" customWidth="1"/>
    <col min="9210" max="9210" width="16.28515625" customWidth="1"/>
    <col min="9211" max="9211" width="17.140625" customWidth="1"/>
    <col min="9212" max="9212" width="18" customWidth="1"/>
    <col min="9213" max="9213" width="16.5703125" customWidth="1"/>
    <col min="9214" max="9214" width="16.28515625" customWidth="1"/>
    <col min="9215" max="9215" width="17.140625" customWidth="1"/>
    <col min="9216" max="9216" width="16.5703125" customWidth="1"/>
    <col min="9217" max="9217" width="17.5703125" customWidth="1"/>
    <col min="9218" max="9218" width="16.42578125" customWidth="1"/>
    <col min="9219" max="9219" width="17.140625" customWidth="1"/>
    <col min="9220" max="9220" width="10.85546875" customWidth="1"/>
    <col min="9221" max="9221" width="17.85546875" customWidth="1"/>
    <col min="9222" max="9222" width="19.42578125" customWidth="1"/>
    <col min="9223" max="9223" width="18.28515625" customWidth="1"/>
    <col min="9224" max="9224" width="16.140625" customWidth="1"/>
    <col min="9225" max="9225" width="17.140625" customWidth="1"/>
    <col min="9226" max="9226" width="15.42578125" customWidth="1"/>
    <col min="9227" max="9227" width="14.140625" customWidth="1"/>
    <col min="9228" max="9228" width="16" customWidth="1"/>
    <col min="9229" max="9229" width="19.140625" customWidth="1"/>
    <col min="9230" max="9230" width="17.85546875" customWidth="1"/>
    <col min="9231" max="9231" width="17.5703125" customWidth="1"/>
    <col min="9232" max="9232" width="14.42578125" customWidth="1"/>
    <col min="9458" max="9458" width="24.5703125" customWidth="1"/>
    <col min="9459" max="9459" width="14.42578125" customWidth="1"/>
    <col min="9460" max="9460" width="11.140625" customWidth="1"/>
    <col min="9461" max="9461" width="11" customWidth="1"/>
    <col min="9462" max="9462" width="11.85546875" customWidth="1"/>
    <col min="9464" max="9464" width="11.28515625" customWidth="1"/>
    <col min="9465" max="9465" width="17.140625" customWidth="1"/>
    <col min="9466" max="9466" width="16.28515625" customWidth="1"/>
    <col min="9467" max="9467" width="17.140625" customWidth="1"/>
    <col min="9468" max="9468" width="18" customWidth="1"/>
    <col min="9469" max="9469" width="16.5703125" customWidth="1"/>
    <col min="9470" max="9470" width="16.28515625" customWidth="1"/>
    <col min="9471" max="9471" width="17.140625" customWidth="1"/>
    <col min="9472" max="9472" width="16.5703125" customWidth="1"/>
    <col min="9473" max="9473" width="17.5703125" customWidth="1"/>
    <col min="9474" max="9474" width="16.42578125" customWidth="1"/>
    <col min="9475" max="9475" width="17.140625" customWidth="1"/>
    <col min="9476" max="9476" width="10.85546875" customWidth="1"/>
    <col min="9477" max="9477" width="17.85546875" customWidth="1"/>
    <col min="9478" max="9478" width="19.42578125" customWidth="1"/>
    <col min="9479" max="9479" width="18.28515625" customWidth="1"/>
    <col min="9480" max="9480" width="16.140625" customWidth="1"/>
    <col min="9481" max="9481" width="17.140625" customWidth="1"/>
    <col min="9482" max="9482" width="15.42578125" customWidth="1"/>
    <col min="9483" max="9483" width="14.140625" customWidth="1"/>
    <col min="9484" max="9484" width="16" customWidth="1"/>
    <col min="9485" max="9485" width="19.140625" customWidth="1"/>
    <col min="9486" max="9486" width="17.85546875" customWidth="1"/>
    <col min="9487" max="9487" width="17.5703125" customWidth="1"/>
    <col min="9488" max="9488" width="14.42578125" customWidth="1"/>
    <col min="9714" max="9714" width="24.5703125" customWidth="1"/>
    <col min="9715" max="9715" width="14.42578125" customWidth="1"/>
    <col min="9716" max="9716" width="11.140625" customWidth="1"/>
    <col min="9717" max="9717" width="11" customWidth="1"/>
    <col min="9718" max="9718" width="11.85546875" customWidth="1"/>
    <col min="9720" max="9720" width="11.28515625" customWidth="1"/>
    <col min="9721" max="9721" width="17.140625" customWidth="1"/>
    <col min="9722" max="9722" width="16.28515625" customWidth="1"/>
    <col min="9723" max="9723" width="17.140625" customWidth="1"/>
    <col min="9724" max="9724" width="18" customWidth="1"/>
    <col min="9725" max="9725" width="16.5703125" customWidth="1"/>
    <col min="9726" max="9726" width="16.28515625" customWidth="1"/>
    <col min="9727" max="9727" width="17.140625" customWidth="1"/>
    <col min="9728" max="9728" width="16.5703125" customWidth="1"/>
    <col min="9729" max="9729" width="17.5703125" customWidth="1"/>
    <col min="9730" max="9730" width="16.42578125" customWidth="1"/>
    <col min="9731" max="9731" width="17.140625" customWidth="1"/>
    <col min="9732" max="9732" width="10.85546875" customWidth="1"/>
    <col min="9733" max="9733" width="17.85546875" customWidth="1"/>
    <col min="9734" max="9734" width="19.42578125" customWidth="1"/>
    <col min="9735" max="9735" width="18.28515625" customWidth="1"/>
    <col min="9736" max="9736" width="16.140625" customWidth="1"/>
    <col min="9737" max="9737" width="17.140625" customWidth="1"/>
    <col min="9738" max="9738" width="15.42578125" customWidth="1"/>
    <col min="9739" max="9739" width="14.140625" customWidth="1"/>
    <col min="9740" max="9740" width="16" customWidth="1"/>
    <col min="9741" max="9741" width="19.140625" customWidth="1"/>
    <col min="9742" max="9742" width="17.85546875" customWidth="1"/>
    <col min="9743" max="9743" width="17.5703125" customWidth="1"/>
    <col min="9744" max="9744" width="14.42578125" customWidth="1"/>
    <col min="9970" max="9970" width="24.5703125" customWidth="1"/>
    <col min="9971" max="9971" width="14.42578125" customWidth="1"/>
    <col min="9972" max="9972" width="11.140625" customWidth="1"/>
    <col min="9973" max="9973" width="11" customWidth="1"/>
    <col min="9974" max="9974" width="11.85546875" customWidth="1"/>
    <col min="9976" max="9976" width="11.28515625" customWidth="1"/>
    <col min="9977" max="9977" width="17.140625" customWidth="1"/>
    <col min="9978" max="9978" width="16.28515625" customWidth="1"/>
    <col min="9979" max="9979" width="17.140625" customWidth="1"/>
    <col min="9980" max="9980" width="18" customWidth="1"/>
    <col min="9981" max="9981" width="16.5703125" customWidth="1"/>
    <col min="9982" max="9982" width="16.28515625" customWidth="1"/>
    <col min="9983" max="9983" width="17.140625" customWidth="1"/>
    <col min="9984" max="9984" width="16.5703125" customWidth="1"/>
    <col min="9985" max="9985" width="17.5703125" customWidth="1"/>
    <col min="9986" max="9986" width="16.42578125" customWidth="1"/>
    <col min="9987" max="9987" width="17.140625" customWidth="1"/>
    <col min="9988" max="9988" width="10.85546875" customWidth="1"/>
    <col min="9989" max="9989" width="17.85546875" customWidth="1"/>
    <col min="9990" max="9990" width="19.42578125" customWidth="1"/>
    <col min="9991" max="9991" width="18.28515625" customWidth="1"/>
    <col min="9992" max="9992" width="16.140625" customWidth="1"/>
    <col min="9993" max="9993" width="17.140625" customWidth="1"/>
    <col min="9994" max="9994" width="15.42578125" customWidth="1"/>
    <col min="9995" max="9995" width="14.140625" customWidth="1"/>
    <col min="9996" max="9996" width="16" customWidth="1"/>
    <col min="9997" max="9997" width="19.140625" customWidth="1"/>
    <col min="9998" max="9998" width="17.85546875" customWidth="1"/>
    <col min="9999" max="9999" width="17.5703125" customWidth="1"/>
    <col min="10000" max="10000" width="14.42578125" customWidth="1"/>
    <col min="10226" max="10226" width="24.5703125" customWidth="1"/>
    <col min="10227" max="10227" width="14.42578125" customWidth="1"/>
    <col min="10228" max="10228" width="11.140625" customWidth="1"/>
    <col min="10229" max="10229" width="11" customWidth="1"/>
    <col min="10230" max="10230" width="11.85546875" customWidth="1"/>
    <col min="10232" max="10232" width="11.28515625" customWidth="1"/>
    <col min="10233" max="10233" width="17.140625" customWidth="1"/>
    <col min="10234" max="10234" width="16.28515625" customWidth="1"/>
    <col min="10235" max="10235" width="17.140625" customWidth="1"/>
    <col min="10236" max="10236" width="18" customWidth="1"/>
    <col min="10237" max="10237" width="16.5703125" customWidth="1"/>
    <col min="10238" max="10238" width="16.28515625" customWidth="1"/>
    <col min="10239" max="10239" width="17.140625" customWidth="1"/>
    <col min="10240" max="10240" width="16.5703125" customWidth="1"/>
    <col min="10241" max="10241" width="17.5703125" customWidth="1"/>
    <col min="10242" max="10242" width="16.42578125" customWidth="1"/>
    <col min="10243" max="10243" width="17.140625" customWidth="1"/>
    <col min="10244" max="10244" width="10.85546875" customWidth="1"/>
    <col min="10245" max="10245" width="17.85546875" customWidth="1"/>
    <col min="10246" max="10246" width="19.42578125" customWidth="1"/>
    <col min="10247" max="10247" width="18.28515625" customWidth="1"/>
    <col min="10248" max="10248" width="16.140625" customWidth="1"/>
    <col min="10249" max="10249" width="17.140625" customWidth="1"/>
    <col min="10250" max="10250" width="15.42578125" customWidth="1"/>
    <col min="10251" max="10251" width="14.140625" customWidth="1"/>
    <col min="10252" max="10252" width="16" customWidth="1"/>
    <col min="10253" max="10253" width="19.140625" customWidth="1"/>
    <col min="10254" max="10254" width="17.85546875" customWidth="1"/>
    <col min="10255" max="10255" width="17.5703125" customWidth="1"/>
    <col min="10256" max="10256" width="14.42578125" customWidth="1"/>
    <col min="10482" max="10482" width="24.5703125" customWidth="1"/>
    <col min="10483" max="10483" width="14.42578125" customWidth="1"/>
    <col min="10484" max="10484" width="11.140625" customWidth="1"/>
    <col min="10485" max="10485" width="11" customWidth="1"/>
    <col min="10486" max="10486" width="11.85546875" customWidth="1"/>
    <col min="10488" max="10488" width="11.28515625" customWidth="1"/>
    <col min="10489" max="10489" width="17.140625" customWidth="1"/>
    <col min="10490" max="10490" width="16.28515625" customWidth="1"/>
    <col min="10491" max="10491" width="17.140625" customWidth="1"/>
    <col min="10492" max="10492" width="18" customWidth="1"/>
    <col min="10493" max="10493" width="16.5703125" customWidth="1"/>
    <col min="10494" max="10494" width="16.28515625" customWidth="1"/>
    <col min="10495" max="10495" width="17.140625" customWidth="1"/>
    <col min="10496" max="10496" width="16.5703125" customWidth="1"/>
    <col min="10497" max="10497" width="17.5703125" customWidth="1"/>
    <col min="10498" max="10498" width="16.42578125" customWidth="1"/>
    <col min="10499" max="10499" width="17.140625" customWidth="1"/>
    <col min="10500" max="10500" width="10.85546875" customWidth="1"/>
    <col min="10501" max="10501" width="17.85546875" customWidth="1"/>
    <col min="10502" max="10502" width="19.42578125" customWidth="1"/>
    <col min="10503" max="10503" width="18.28515625" customWidth="1"/>
    <col min="10504" max="10504" width="16.140625" customWidth="1"/>
    <col min="10505" max="10505" width="17.140625" customWidth="1"/>
    <col min="10506" max="10506" width="15.42578125" customWidth="1"/>
    <col min="10507" max="10507" width="14.140625" customWidth="1"/>
    <col min="10508" max="10508" width="16" customWidth="1"/>
    <col min="10509" max="10509" width="19.140625" customWidth="1"/>
    <col min="10510" max="10510" width="17.85546875" customWidth="1"/>
    <col min="10511" max="10511" width="17.5703125" customWidth="1"/>
    <col min="10512" max="10512" width="14.42578125" customWidth="1"/>
    <col min="10738" max="10738" width="24.5703125" customWidth="1"/>
    <col min="10739" max="10739" width="14.42578125" customWidth="1"/>
    <col min="10740" max="10740" width="11.140625" customWidth="1"/>
    <col min="10741" max="10741" width="11" customWidth="1"/>
    <col min="10742" max="10742" width="11.85546875" customWidth="1"/>
    <col min="10744" max="10744" width="11.28515625" customWidth="1"/>
    <col min="10745" max="10745" width="17.140625" customWidth="1"/>
    <col min="10746" max="10746" width="16.28515625" customWidth="1"/>
    <col min="10747" max="10747" width="17.140625" customWidth="1"/>
    <col min="10748" max="10748" width="18" customWidth="1"/>
    <col min="10749" max="10749" width="16.5703125" customWidth="1"/>
    <col min="10750" max="10750" width="16.28515625" customWidth="1"/>
    <col min="10751" max="10751" width="17.140625" customWidth="1"/>
    <col min="10752" max="10752" width="16.5703125" customWidth="1"/>
    <col min="10753" max="10753" width="17.5703125" customWidth="1"/>
    <col min="10754" max="10754" width="16.42578125" customWidth="1"/>
    <col min="10755" max="10755" width="17.140625" customWidth="1"/>
    <col min="10756" max="10756" width="10.85546875" customWidth="1"/>
    <col min="10757" max="10757" width="17.85546875" customWidth="1"/>
    <col min="10758" max="10758" width="19.42578125" customWidth="1"/>
    <col min="10759" max="10759" width="18.28515625" customWidth="1"/>
    <col min="10760" max="10760" width="16.140625" customWidth="1"/>
    <col min="10761" max="10761" width="17.140625" customWidth="1"/>
    <col min="10762" max="10762" width="15.42578125" customWidth="1"/>
    <col min="10763" max="10763" width="14.140625" customWidth="1"/>
    <col min="10764" max="10764" width="16" customWidth="1"/>
    <col min="10765" max="10765" width="19.140625" customWidth="1"/>
    <col min="10766" max="10766" width="17.85546875" customWidth="1"/>
    <col min="10767" max="10767" width="17.5703125" customWidth="1"/>
    <col min="10768" max="10768" width="14.42578125" customWidth="1"/>
    <col min="10994" max="10994" width="24.5703125" customWidth="1"/>
    <col min="10995" max="10995" width="14.42578125" customWidth="1"/>
    <col min="10996" max="10996" width="11.140625" customWidth="1"/>
    <col min="10997" max="10997" width="11" customWidth="1"/>
    <col min="10998" max="10998" width="11.85546875" customWidth="1"/>
    <col min="11000" max="11000" width="11.28515625" customWidth="1"/>
    <col min="11001" max="11001" width="17.140625" customWidth="1"/>
    <col min="11002" max="11002" width="16.28515625" customWidth="1"/>
    <col min="11003" max="11003" width="17.140625" customWidth="1"/>
    <col min="11004" max="11004" width="18" customWidth="1"/>
    <col min="11005" max="11005" width="16.5703125" customWidth="1"/>
    <col min="11006" max="11006" width="16.28515625" customWidth="1"/>
    <col min="11007" max="11007" width="17.140625" customWidth="1"/>
    <col min="11008" max="11008" width="16.5703125" customWidth="1"/>
    <col min="11009" max="11009" width="17.5703125" customWidth="1"/>
    <col min="11010" max="11010" width="16.42578125" customWidth="1"/>
    <col min="11011" max="11011" width="17.140625" customWidth="1"/>
    <col min="11012" max="11012" width="10.85546875" customWidth="1"/>
    <col min="11013" max="11013" width="17.85546875" customWidth="1"/>
    <col min="11014" max="11014" width="19.42578125" customWidth="1"/>
    <col min="11015" max="11015" width="18.28515625" customWidth="1"/>
    <col min="11016" max="11016" width="16.140625" customWidth="1"/>
    <col min="11017" max="11017" width="17.140625" customWidth="1"/>
    <col min="11018" max="11018" width="15.42578125" customWidth="1"/>
    <col min="11019" max="11019" width="14.140625" customWidth="1"/>
    <col min="11020" max="11020" width="16" customWidth="1"/>
    <col min="11021" max="11021" width="19.140625" customWidth="1"/>
    <col min="11022" max="11022" width="17.85546875" customWidth="1"/>
    <col min="11023" max="11023" width="17.5703125" customWidth="1"/>
    <col min="11024" max="11024" width="14.42578125" customWidth="1"/>
    <col min="11250" max="11250" width="24.5703125" customWidth="1"/>
    <col min="11251" max="11251" width="14.42578125" customWidth="1"/>
    <col min="11252" max="11252" width="11.140625" customWidth="1"/>
    <col min="11253" max="11253" width="11" customWidth="1"/>
    <col min="11254" max="11254" width="11.85546875" customWidth="1"/>
    <col min="11256" max="11256" width="11.28515625" customWidth="1"/>
    <col min="11257" max="11257" width="17.140625" customWidth="1"/>
    <col min="11258" max="11258" width="16.28515625" customWidth="1"/>
    <col min="11259" max="11259" width="17.140625" customWidth="1"/>
    <col min="11260" max="11260" width="18" customWidth="1"/>
    <col min="11261" max="11261" width="16.5703125" customWidth="1"/>
    <col min="11262" max="11262" width="16.28515625" customWidth="1"/>
    <col min="11263" max="11263" width="17.140625" customWidth="1"/>
    <col min="11264" max="11264" width="16.5703125" customWidth="1"/>
    <col min="11265" max="11265" width="17.5703125" customWidth="1"/>
    <col min="11266" max="11266" width="16.42578125" customWidth="1"/>
    <col min="11267" max="11267" width="17.140625" customWidth="1"/>
    <col min="11268" max="11268" width="10.85546875" customWidth="1"/>
    <col min="11269" max="11269" width="17.85546875" customWidth="1"/>
    <col min="11270" max="11270" width="19.42578125" customWidth="1"/>
    <col min="11271" max="11271" width="18.28515625" customWidth="1"/>
    <col min="11272" max="11272" width="16.140625" customWidth="1"/>
    <col min="11273" max="11273" width="17.140625" customWidth="1"/>
    <col min="11274" max="11274" width="15.42578125" customWidth="1"/>
    <col min="11275" max="11275" width="14.140625" customWidth="1"/>
    <col min="11276" max="11276" width="16" customWidth="1"/>
    <col min="11277" max="11277" width="19.140625" customWidth="1"/>
    <col min="11278" max="11278" width="17.85546875" customWidth="1"/>
    <col min="11279" max="11279" width="17.5703125" customWidth="1"/>
    <col min="11280" max="11280" width="14.42578125" customWidth="1"/>
    <col min="11506" max="11506" width="24.5703125" customWidth="1"/>
    <col min="11507" max="11507" width="14.42578125" customWidth="1"/>
    <col min="11508" max="11508" width="11.140625" customWidth="1"/>
    <col min="11509" max="11509" width="11" customWidth="1"/>
    <col min="11510" max="11510" width="11.85546875" customWidth="1"/>
    <col min="11512" max="11512" width="11.28515625" customWidth="1"/>
    <col min="11513" max="11513" width="17.140625" customWidth="1"/>
    <col min="11514" max="11514" width="16.28515625" customWidth="1"/>
    <col min="11515" max="11515" width="17.140625" customWidth="1"/>
    <col min="11516" max="11516" width="18" customWidth="1"/>
    <col min="11517" max="11517" width="16.5703125" customWidth="1"/>
    <col min="11518" max="11518" width="16.28515625" customWidth="1"/>
    <col min="11519" max="11519" width="17.140625" customWidth="1"/>
    <col min="11520" max="11520" width="16.5703125" customWidth="1"/>
    <col min="11521" max="11521" width="17.5703125" customWidth="1"/>
    <col min="11522" max="11522" width="16.42578125" customWidth="1"/>
    <col min="11523" max="11523" width="17.140625" customWidth="1"/>
    <col min="11524" max="11524" width="10.85546875" customWidth="1"/>
    <col min="11525" max="11525" width="17.85546875" customWidth="1"/>
    <col min="11526" max="11526" width="19.42578125" customWidth="1"/>
    <col min="11527" max="11527" width="18.28515625" customWidth="1"/>
    <col min="11528" max="11528" width="16.140625" customWidth="1"/>
    <col min="11529" max="11529" width="17.140625" customWidth="1"/>
    <col min="11530" max="11530" width="15.42578125" customWidth="1"/>
    <col min="11531" max="11531" width="14.140625" customWidth="1"/>
    <col min="11532" max="11532" width="16" customWidth="1"/>
    <col min="11533" max="11533" width="19.140625" customWidth="1"/>
    <col min="11534" max="11534" width="17.85546875" customWidth="1"/>
    <col min="11535" max="11535" width="17.5703125" customWidth="1"/>
    <col min="11536" max="11536" width="14.42578125" customWidth="1"/>
    <col min="11762" max="11762" width="24.5703125" customWidth="1"/>
    <col min="11763" max="11763" width="14.42578125" customWidth="1"/>
    <col min="11764" max="11764" width="11.140625" customWidth="1"/>
    <col min="11765" max="11765" width="11" customWidth="1"/>
    <col min="11766" max="11766" width="11.85546875" customWidth="1"/>
    <col min="11768" max="11768" width="11.28515625" customWidth="1"/>
    <col min="11769" max="11769" width="17.140625" customWidth="1"/>
    <col min="11770" max="11770" width="16.28515625" customWidth="1"/>
    <col min="11771" max="11771" width="17.140625" customWidth="1"/>
    <col min="11772" max="11772" width="18" customWidth="1"/>
    <col min="11773" max="11773" width="16.5703125" customWidth="1"/>
    <col min="11774" max="11774" width="16.28515625" customWidth="1"/>
    <col min="11775" max="11775" width="17.140625" customWidth="1"/>
    <col min="11776" max="11776" width="16.5703125" customWidth="1"/>
    <col min="11777" max="11777" width="17.5703125" customWidth="1"/>
    <col min="11778" max="11778" width="16.42578125" customWidth="1"/>
    <col min="11779" max="11779" width="17.140625" customWidth="1"/>
    <col min="11780" max="11780" width="10.85546875" customWidth="1"/>
    <col min="11781" max="11781" width="17.85546875" customWidth="1"/>
    <col min="11782" max="11782" width="19.42578125" customWidth="1"/>
    <col min="11783" max="11783" width="18.28515625" customWidth="1"/>
    <col min="11784" max="11784" width="16.140625" customWidth="1"/>
    <col min="11785" max="11785" width="17.140625" customWidth="1"/>
    <col min="11786" max="11786" width="15.42578125" customWidth="1"/>
    <col min="11787" max="11787" width="14.140625" customWidth="1"/>
    <col min="11788" max="11788" width="16" customWidth="1"/>
    <col min="11789" max="11789" width="19.140625" customWidth="1"/>
    <col min="11790" max="11790" width="17.85546875" customWidth="1"/>
    <col min="11791" max="11791" width="17.5703125" customWidth="1"/>
    <col min="11792" max="11792" width="14.42578125" customWidth="1"/>
    <col min="12018" max="12018" width="24.5703125" customWidth="1"/>
    <col min="12019" max="12019" width="14.42578125" customWidth="1"/>
    <col min="12020" max="12020" width="11.140625" customWidth="1"/>
    <col min="12021" max="12021" width="11" customWidth="1"/>
    <col min="12022" max="12022" width="11.85546875" customWidth="1"/>
    <col min="12024" max="12024" width="11.28515625" customWidth="1"/>
    <col min="12025" max="12025" width="17.140625" customWidth="1"/>
    <col min="12026" max="12026" width="16.28515625" customWidth="1"/>
    <col min="12027" max="12027" width="17.140625" customWidth="1"/>
    <col min="12028" max="12028" width="18" customWidth="1"/>
    <col min="12029" max="12029" width="16.5703125" customWidth="1"/>
    <col min="12030" max="12030" width="16.28515625" customWidth="1"/>
    <col min="12031" max="12031" width="17.140625" customWidth="1"/>
    <col min="12032" max="12032" width="16.5703125" customWidth="1"/>
    <col min="12033" max="12033" width="17.5703125" customWidth="1"/>
    <col min="12034" max="12034" width="16.42578125" customWidth="1"/>
    <col min="12035" max="12035" width="17.140625" customWidth="1"/>
    <col min="12036" max="12036" width="10.85546875" customWidth="1"/>
    <col min="12037" max="12037" width="17.85546875" customWidth="1"/>
    <col min="12038" max="12038" width="19.42578125" customWidth="1"/>
    <col min="12039" max="12039" width="18.28515625" customWidth="1"/>
    <col min="12040" max="12040" width="16.140625" customWidth="1"/>
    <col min="12041" max="12041" width="17.140625" customWidth="1"/>
    <col min="12042" max="12042" width="15.42578125" customWidth="1"/>
    <col min="12043" max="12043" width="14.140625" customWidth="1"/>
    <col min="12044" max="12044" width="16" customWidth="1"/>
    <col min="12045" max="12045" width="19.140625" customWidth="1"/>
    <col min="12046" max="12046" width="17.85546875" customWidth="1"/>
    <col min="12047" max="12047" width="17.5703125" customWidth="1"/>
    <col min="12048" max="12048" width="14.42578125" customWidth="1"/>
    <col min="12274" max="12274" width="24.5703125" customWidth="1"/>
    <col min="12275" max="12275" width="14.42578125" customWidth="1"/>
    <col min="12276" max="12276" width="11.140625" customWidth="1"/>
    <col min="12277" max="12277" width="11" customWidth="1"/>
    <col min="12278" max="12278" width="11.85546875" customWidth="1"/>
    <col min="12280" max="12280" width="11.28515625" customWidth="1"/>
    <col min="12281" max="12281" width="17.140625" customWidth="1"/>
    <col min="12282" max="12282" width="16.28515625" customWidth="1"/>
    <col min="12283" max="12283" width="17.140625" customWidth="1"/>
    <col min="12284" max="12284" width="18" customWidth="1"/>
    <col min="12285" max="12285" width="16.5703125" customWidth="1"/>
    <col min="12286" max="12286" width="16.28515625" customWidth="1"/>
    <col min="12287" max="12287" width="17.140625" customWidth="1"/>
    <col min="12288" max="12288" width="16.5703125" customWidth="1"/>
    <col min="12289" max="12289" width="17.5703125" customWidth="1"/>
    <col min="12290" max="12290" width="16.42578125" customWidth="1"/>
    <col min="12291" max="12291" width="17.140625" customWidth="1"/>
    <col min="12292" max="12292" width="10.85546875" customWidth="1"/>
    <col min="12293" max="12293" width="17.85546875" customWidth="1"/>
    <col min="12294" max="12294" width="19.42578125" customWidth="1"/>
    <col min="12295" max="12295" width="18.28515625" customWidth="1"/>
    <col min="12296" max="12296" width="16.140625" customWidth="1"/>
    <col min="12297" max="12297" width="17.140625" customWidth="1"/>
    <col min="12298" max="12298" width="15.42578125" customWidth="1"/>
    <col min="12299" max="12299" width="14.140625" customWidth="1"/>
    <col min="12300" max="12300" width="16" customWidth="1"/>
    <col min="12301" max="12301" width="19.140625" customWidth="1"/>
    <col min="12302" max="12302" width="17.85546875" customWidth="1"/>
    <col min="12303" max="12303" width="17.5703125" customWidth="1"/>
    <col min="12304" max="12304" width="14.42578125" customWidth="1"/>
    <col min="12530" max="12530" width="24.5703125" customWidth="1"/>
    <col min="12531" max="12531" width="14.42578125" customWidth="1"/>
    <col min="12532" max="12532" width="11.140625" customWidth="1"/>
    <col min="12533" max="12533" width="11" customWidth="1"/>
    <col min="12534" max="12534" width="11.85546875" customWidth="1"/>
    <col min="12536" max="12536" width="11.28515625" customWidth="1"/>
    <col min="12537" max="12537" width="17.140625" customWidth="1"/>
    <col min="12538" max="12538" width="16.28515625" customWidth="1"/>
    <col min="12539" max="12539" width="17.140625" customWidth="1"/>
    <col min="12540" max="12540" width="18" customWidth="1"/>
    <col min="12541" max="12541" width="16.5703125" customWidth="1"/>
    <col min="12542" max="12542" width="16.28515625" customWidth="1"/>
    <col min="12543" max="12543" width="17.140625" customWidth="1"/>
    <col min="12544" max="12544" width="16.5703125" customWidth="1"/>
    <col min="12545" max="12545" width="17.5703125" customWidth="1"/>
    <col min="12546" max="12546" width="16.42578125" customWidth="1"/>
    <col min="12547" max="12547" width="17.140625" customWidth="1"/>
    <col min="12548" max="12548" width="10.85546875" customWidth="1"/>
    <col min="12549" max="12549" width="17.85546875" customWidth="1"/>
    <col min="12550" max="12550" width="19.42578125" customWidth="1"/>
    <col min="12551" max="12551" width="18.28515625" customWidth="1"/>
    <col min="12552" max="12552" width="16.140625" customWidth="1"/>
    <col min="12553" max="12553" width="17.140625" customWidth="1"/>
    <col min="12554" max="12554" width="15.42578125" customWidth="1"/>
    <col min="12555" max="12555" width="14.140625" customWidth="1"/>
    <col min="12556" max="12556" width="16" customWidth="1"/>
    <col min="12557" max="12557" width="19.140625" customWidth="1"/>
    <col min="12558" max="12558" width="17.85546875" customWidth="1"/>
    <col min="12559" max="12559" width="17.5703125" customWidth="1"/>
    <col min="12560" max="12560" width="14.42578125" customWidth="1"/>
    <col min="12786" max="12786" width="24.5703125" customWidth="1"/>
    <col min="12787" max="12787" width="14.42578125" customWidth="1"/>
    <col min="12788" max="12788" width="11.140625" customWidth="1"/>
    <col min="12789" max="12789" width="11" customWidth="1"/>
    <col min="12790" max="12790" width="11.85546875" customWidth="1"/>
    <col min="12792" max="12792" width="11.28515625" customWidth="1"/>
    <col min="12793" max="12793" width="17.140625" customWidth="1"/>
    <col min="12794" max="12794" width="16.28515625" customWidth="1"/>
    <col min="12795" max="12795" width="17.140625" customWidth="1"/>
    <col min="12796" max="12796" width="18" customWidth="1"/>
    <col min="12797" max="12797" width="16.5703125" customWidth="1"/>
    <col min="12798" max="12798" width="16.28515625" customWidth="1"/>
    <col min="12799" max="12799" width="17.140625" customWidth="1"/>
    <col min="12800" max="12800" width="16.5703125" customWidth="1"/>
    <col min="12801" max="12801" width="17.5703125" customWidth="1"/>
    <col min="12802" max="12802" width="16.42578125" customWidth="1"/>
    <col min="12803" max="12803" width="17.140625" customWidth="1"/>
    <col min="12804" max="12804" width="10.85546875" customWidth="1"/>
    <col min="12805" max="12805" width="17.85546875" customWidth="1"/>
    <col min="12806" max="12806" width="19.42578125" customWidth="1"/>
    <col min="12807" max="12807" width="18.28515625" customWidth="1"/>
    <col min="12808" max="12808" width="16.140625" customWidth="1"/>
    <col min="12809" max="12809" width="17.140625" customWidth="1"/>
    <col min="12810" max="12810" width="15.42578125" customWidth="1"/>
    <col min="12811" max="12811" width="14.140625" customWidth="1"/>
    <col min="12812" max="12812" width="16" customWidth="1"/>
    <col min="12813" max="12813" width="19.140625" customWidth="1"/>
    <col min="12814" max="12814" width="17.85546875" customWidth="1"/>
    <col min="12815" max="12815" width="17.5703125" customWidth="1"/>
    <col min="12816" max="12816" width="14.42578125" customWidth="1"/>
    <col min="13042" max="13042" width="24.5703125" customWidth="1"/>
    <col min="13043" max="13043" width="14.42578125" customWidth="1"/>
    <col min="13044" max="13044" width="11.140625" customWidth="1"/>
    <col min="13045" max="13045" width="11" customWidth="1"/>
    <col min="13046" max="13046" width="11.85546875" customWidth="1"/>
    <col min="13048" max="13048" width="11.28515625" customWidth="1"/>
    <col min="13049" max="13049" width="17.140625" customWidth="1"/>
    <col min="13050" max="13050" width="16.28515625" customWidth="1"/>
    <col min="13051" max="13051" width="17.140625" customWidth="1"/>
    <col min="13052" max="13052" width="18" customWidth="1"/>
    <col min="13053" max="13053" width="16.5703125" customWidth="1"/>
    <col min="13054" max="13054" width="16.28515625" customWidth="1"/>
    <col min="13055" max="13055" width="17.140625" customWidth="1"/>
    <col min="13056" max="13056" width="16.5703125" customWidth="1"/>
    <col min="13057" max="13057" width="17.5703125" customWidth="1"/>
    <col min="13058" max="13058" width="16.42578125" customWidth="1"/>
    <col min="13059" max="13059" width="17.140625" customWidth="1"/>
    <col min="13060" max="13060" width="10.85546875" customWidth="1"/>
    <col min="13061" max="13061" width="17.85546875" customWidth="1"/>
    <col min="13062" max="13062" width="19.42578125" customWidth="1"/>
    <col min="13063" max="13063" width="18.28515625" customWidth="1"/>
    <col min="13064" max="13064" width="16.140625" customWidth="1"/>
    <col min="13065" max="13065" width="17.140625" customWidth="1"/>
    <col min="13066" max="13066" width="15.42578125" customWidth="1"/>
    <col min="13067" max="13067" width="14.140625" customWidth="1"/>
    <col min="13068" max="13068" width="16" customWidth="1"/>
    <col min="13069" max="13069" width="19.140625" customWidth="1"/>
    <col min="13070" max="13070" width="17.85546875" customWidth="1"/>
    <col min="13071" max="13071" width="17.5703125" customWidth="1"/>
    <col min="13072" max="13072" width="14.42578125" customWidth="1"/>
    <col min="13298" max="13298" width="24.5703125" customWidth="1"/>
    <col min="13299" max="13299" width="14.42578125" customWidth="1"/>
    <col min="13300" max="13300" width="11.140625" customWidth="1"/>
    <col min="13301" max="13301" width="11" customWidth="1"/>
    <col min="13302" max="13302" width="11.85546875" customWidth="1"/>
    <col min="13304" max="13304" width="11.28515625" customWidth="1"/>
    <col min="13305" max="13305" width="17.140625" customWidth="1"/>
    <col min="13306" max="13306" width="16.28515625" customWidth="1"/>
    <col min="13307" max="13307" width="17.140625" customWidth="1"/>
    <col min="13308" max="13308" width="18" customWidth="1"/>
    <col min="13309" max="13309" width="16.5703125" customWidth="1"/>
    <col min="13310" max="13310" width="16.28515625" customWidth="1"/>
    <col min="13311" max="13311" width="17.140625" customWidth="1"/>
    <col min="13312" max="13312" width="16.5703125" customWidth="1"/>
    <col min="13313" max="13313" width="17.5703125" customWidth="1"/>
    <col min="13314" max="13314" width="16.42578125" customWidth="1"/>
    <col min="13315" max="13315" width="17.140625" customWidth="1"/>
    <col min="13316" max="13316" width="10.85546875" customWidth="1"/>
    <col min="13317" max="13317" width="17.85546875" customWidth="1"/>
    <col min="13318" max="13318" width="19.42578125" customWidth="1"/>
    <col min="13319" max="13319" width="18.28515625" customWidth="1"/>
    <col min="13320" max="13320" width="16.140625" customWidth="1"/>
    <col min="13321" max="13321" width="17.140625" customWidth="1"/>
    <col min="13322" max="13322" width="15.42578125" customWidth="1"/>
    <col min="13323" max="13323" width="14.140625" customWidth="1"/>
    <col min="13324" max="13324" width="16" customWidth="1"/>
    <col min="13325" max="13325" width="19.140625" customWidth="1"/>
    <col min="13326" max="13326" width="17.85546875" customWidth="1"/>
    <col min="13327" max="13327" width="17.5703125" customWidth="1"/>
    <col min="13328" max="13328" width="14.42578125" customWidth="1"/>
    <col min="13554" max="13554" width="24.5703125" customWidth="1"/>
    <col min="13555" max="13555" width="14.42578125" customWidth="1"/>
    <col min="13556" max="13556" width="11.140625" customWidth="1"/>
    <col min="13557" max="13557" width="11" customWidth="1"/>
    <col min="13558" max="13558" width="11.85546875" customWidth="1"/>
    <col min="13560" max="13560" width="11.28515625" customWidth="1"/>
    <col min="13561" max="13561" width="17.140625" customWidth="1"/>
    <col min="13562" max="13562" width="16.28515625" customWidth="1"/>
    <col min="13563" max="13563" width="17.140625" customWidth="1"/>
    <col min="13564" max="13564" width="18" customWidth="1"/>
    <col min="13565" max="13565" width="16.5703125" customWidth="1"/>
    <col min="13566" max="13566" width="16.28515625" customWidth="1"/>
    <col min="13567" max="13567" width="17.140625" customWidth="1"/>
    <col min="13568" max="13568" width="16.5703125" customWidth="1"/>
    <col min="13569" max="13569" width="17.5703125" customWidth="1"/>
    <col min="13570" max="13570" width="16.42578125" customWidth="1"/>
    <col min="13571" max="13571" width="17.140625" customWidth="1"/>
    <col min="13572" max="13572" width="10.85546875" customWidth="1"/>
    <col min="13573" max="13573" width="17.85546875" customWidth="1"/>
    <col min="13574" max="13574" width="19.42578125" customWidth="1"/>
    <col min="13575" max="13575" width="18.28515625" customWidth="1"/>
    <col min="13576" max="13576" width="16.140625" customWidth="1"/>
    <col min="13577" max="13577" width="17.140625" customWidth="1"/>
    <col min="13578" max="13578" width="15.42578125" customWidth="1"/>
    <col min="13579" max="13579" width="14.140625" customWidth="1"/>
    <col min="13580" max="13580" width="16" customWidth="1"/>
    <col min="13581" max="13581" width="19.140625" customWidth="1"/>
    <col min="13582" max="13582" width="17.85546875" customWidth="1"/>
    <col min="13583" max="13583" width="17.5703125" customWidth="1"/>
    <col min="13584" max="13584" width="14.42578125" customWidth="1"/>
    <col min="13810" max="13810" width="24.5703125" customWidth="1"/>
    <col min="13811" max="13811" width="14.42578125" customWidth="1"/>
    <col min="13812" max="13812" width="11.140625" customWidth="1"/>
    <col min="13813" max="13813" width="11" customWidth="1"/>
    <col min="13814" max="13814" width="11.85546875" customWidth="1"/>
    <col min="13816" max="13816" width="11.28515625" customWidth="1"/>
    <col min="13817" max="13817" width="17.140625" customWidth="1"/>
    <col min="13818" max="13818" width="16.28515625" customWidth="1"/>
    <col min="13819" max="13819" width="17.140625" customWidth="1"/>
    <col min="13820" max="13820" width="18" customWidth="1"/>
    <col min="13821" max="13821" width="16.5703125" customWidth="1"/>
    <col min="13822" max="13822" width="16.28515625" customWidth="1"/>
    <col min="13823" max="13823" width="17.140625" customWidth="1"/>
    <col min="13824" max="13824" width="16.5703125" customWidth="1"/>
    <col min="13825" max="13825" width="17.5703125" customWidth="1"/>
    <col min="13826" max="13826" width="16.42578125" customWidth="1"/>
    <col min="13827" max="13827" width="17.140625" customWidth="1"/>
    <col min="13828" max="13828" width="10.85546875" customWidth="1"/>
    <col min="13829" max="13829" width="17.85546875" customWidth="1"/>
    <col min="13830" max="13830" width="19.42578125" customWidth="1"/>
    <col min="13831" max="13831" width="18.28515625" customWidth="1"/>
    <col min="13832" max="13832" width="16.140625" customWidth="1"/>
    <col min="13833" max="13833" width="17.140625" customWidth="1"/>
    <col min="13834" max="13834" width="15.42578125" customWidth="1"/>
    <col min="13835" max="13835" width="14.140625" customWidth="1"/>
    <col min="13836" max="13836" width="16" customWidth="1"/>
    <col min="13837" max="13837" width="19.140625" customWidth="1"/>
    <col min="13838" max="13838" width="17.85546875" customWidth="1"/>
    <col min="13839" max="13839" width="17.5703125" customWidth="1"/>
    <col min="13840" max="13840" width="14.42578125" customWidth="1"/>
    <col min="14066" max="14066" width="24.5703125" customWidth="1"/>
    <col min="14067" max="14067" width="14.42578125" customWidth="1"/>
    <col min="14068" max="14068" width="11.140625" customWidth="1"/>
    <col min="14069" max="14069" width="11" customWidth="1"/>
    <col min="14070" max="14070" width="11.85546875" customWidth="1"/>
    <col min="14072" max="14072" width="11.28515625" customWidth="1"/>
    <col min="14073" max="14073" width="17.140625" customWidth="1"/>
    <col min="14074" max="14074" width="16.28515625" customWidth="1"/>
    <col min="14075" max="14075" width="17.140625" customWidth="1"/>
    <col min="14076" max="14076" width="18" customWidth="1"/>
    <col min="14077" max="14077" width="16.5703125" customWidth="1"/>
    <col min="14078" max="14078" width="16.28515625" customWidth="1"/>
    <col min="14079" max="14079" width="17.140625" customWidth="1"/>
    <col min="14080" max="14080" width="16.5703125" customWidth="1"/>
    <col min="14081" max="14081" width="17.5703125" customWidth="1"/>
    <col min="14082" max="14082" width="16.42578125" customWidth="1"/>
    <col min="14083" max="14083" width="17.140625" customWidth="1"/>
    <col min="14084" max="14084" width="10.85546875" customWidth="1"/>
    <col min="14085" max="14085" width="17.85546875" customWidth="1"/>
    <col min="14086" max="14086" width="19.42578125" customWidth="1"/>
    <col min="14087" max="14087" width="18.28515625" customWidth="1"/>
    <col min="14088" max="14088" width="16.140625" customWidth="1"/>
    <col min="14089" max="14089" width="17.140625" customWidth="1"/>
    <col min="14090" max="14090" width="15.42578125" customWidth="1"/>
    <col min="14091" max="14091" width="14.140625" customWidth="1"/>
    <col min="14092" max="14092" width="16" customWidth="1"/>
    <col min="14093" max="14093" width="19.140625" customWidth="1"/>
    <col min="14094" max="14094" width="17.85546875" customWidth="1"/>
    <col min="14095" max="14095" width="17.5703125" customWidth="1"/>
    <col min="14096" max="14096" width="14.42578125" customWidth="1"/>
    <col min="14322" max="14322" width="24.5703125" customWidth="1"/>
    <col min="14323" max="14323" width="14.42578125" customWidth="1"/>
    <col min="14324" max="14324" width="11.140625" customWidth="1"/>
    <col min="14325" max="14325" width="11" customWidth="1"/>
    <col min="14326" max="14326" width="11.85546875" customWidth="1"/>
    <col min="14328" max="14328" width="11.28515625" customWidth="1"/>
    <col min="14329" max="14329" width="17.140625" customWidth="1"/>
    <col min="14330" max="14330" width="16.28515625" customWidth="1"/>
    <col min="14331" max="14331" width="17.140625" customWidth="1"/>
    <col min="14332" max="14332" width="18" customWidth="1"/>
    <col min="14333" max="14333" width="16.5703125" customWidth="1"/>
    <col min="14334" max="14334" width="16.28515625" customWidth="1"/>
    <col min="14335" max="14335" width="17.140625" customWidth="1"/>
    <col min="14336" max="14336" width="16.5703125" customWidth="1"/>
    <col min="14337" max="14337" width="17.5703125" customWidth="1"/>
    <col min="14338" max="14338" width="16.42578125" customWidth="1"/>
    <col min="14339" max="14339" width="17.140625" customWidth="1"/>
    <col min="14340" max="14340" width="10.85546875" customWidth="1"/>
    <col min="14341" max="14341" width="17.85546875" customWidth="1"/>
    <col min="14342" max="14342" width="19.42578125" customWidth="1"/>
    <col min="14343" max="14343" width="18.28515625" customWidth="1"/>
    <col min="14344" max="14344" width="16.140625" customWidth="1"/>
    <col min="14345" max="14345" width="17.140625" customWidth="1"/>
    <col min="14346" max="14346" width="15.42578125" customWidth="1"/>
    <col min="14347" max="14347" width="14.140625" customWidth="1"/>
    <col min="14348" max="14348" width="16" customWidth="1"/>
    <col min="14349" max="14349" width="19.140625" customWidth="1"/>
    <col min="14350" max="14350" width="17.85546875" customWidth="1"/>
    <col min="14351" max="14351" width="17.5703125" customWidth="1"/>
    <col min="14352" max="14352" width="14.42578125" customWidth="1"/>
    <col min="14578" max="14578" width="24.5703125" customWidth="1"/>
    <col min="14579" max="14579" width="14.42578125" customWidth="1"/>
    <col min="14580" max="14580" width="11.140625" customWidth="1"/>
    <col min="14581" max="14581" width="11" customWidth="1"/>
    <col min="14582" max="14582" width="11.85546875" customWidth="1"/>
    <col min="14584" max="14584" width="11.28515625" customWidth="1"/>
    <col min="14585" max="14585" width="17.140625" customWidth="1"/>
    <col min="14586" max="14586" width="16.28515625" customWidth="1"/>
    <col min="14587" max="14587" width="17.140625" customWidth="1"/>
    <col min="14588" max="14588" width="18" customWidth="1"/>
    <col min="14589" max="14589" width="16.5703125" customWidth="1"/>
    <col min="14590" max="14590" width="16.28515625" customWidth="1"/>
    <col min="14591" max="14591" width="17.140625" customWidth="1"/>
    <col min="14592" max="14592" width="16.5703125" customWidth="1"/>
    <col min="14593" max="14593" width="17.5703125" customWidth="1"/>
    <col min="14594" max="14594" width="16.42578125" customWidth="1"/>
    <col min="14595" max="14595" width="17.140625" customWidth="1"/>
    <col min="14596" max="14596" width="10.85546875" customWidth="1"/>
    <col min="14597" max="14597" width="17.85546875" customWidth="1"/>
    <col min="14598" max="14598" width="19.42578125" customWidth="1"/>
    <col min="14599" max="14599" width="18.28515625" customWidth="1"/>
    <col min="14600" max="14600" width="16.140625" customWidth="1"/>
    <col min="14601" max="14601" width="17.140625" customWidth="1"/>
    <col min="14602" max="14602" width="15.42578125" customWidth="1"/>
    <col min="14603" max="14603" width="14.140625" customWidth="1"/>
    <col min="14604" max="14604" width="16" customWidth="1"/>
    <col min="14605" max="14605" width="19.140625" customWidth="1"/>
    <col min="14606" max="14606" width="17.85546875" customWidth="1"/>
    <col min="14607" max="14607" width="17.5703125" customWidth="1"/>
    <col min="14608" max="14608" width="14.42578125" customWidth="1"/>
    <col min="14834" max="14834" width="24.5703125" customWidth="1"/>
    <col min="14835" max="14835" width="14.42578125" customWidth="1"/>
    <col min="14836" max="14836" width="11.140625" customWidth="1"/>
    <col min="14837" max="14837" width="11" customWidth="1"/>
    <col min="14838" max="14838" width="11.85546875" customWidth="1"/>
    <col min="14840" max="14840" width="11.28515625" customWidth="1"/>
    <col min="14841" max="14841" width="17.140625" customWidth="1"/>
    <col min="14842" max="14842" width="16.28515625" customWidth="1"/>
    <col min="14843" max="14843" width="17.140625" customWidth="1"/>
    <col min="14844" max="14844" width="18" customWidth="1"/>
    <col min="14845" max="14845" width="16.5703125" customWidth="1"/>
    <col min="14846" max="14846" width="16.28515625" customWidth="1"/>
    <col min="14847" max="14847" width="17.140625" customWidth="1"/>
    <col min="14848" max="14848" width="16.5703125" customWidth="1"/>
    <col min="14849" max="14849" width="17.5703125" customWidth="1"/>
    <col min="14850" max="14850" width="16.42578125" customWidth="1"/>
    <col min="14851" max="14851" width="17.140625" customWidth="1"/>
    <col min="14852" max="14852" width="10.85546875" customWidth="1"/>
    <col min="14853" max="14853" width="17.85546875" customWidth="1"/>
    <col min="14854" max="14854" width="19.42578125" customWidth="1"/>
    <col min="14855" max="14855" width="18.28515625" customWidth="1"/>
    <col min="14856" max="14856" width="16.140625" customWidth="1"/>
    <col min="14857" max="14857" width="17.140625" customWidth="1"/>
    <col min="14858" max="14858" width="15.42578125" customWidth="1"/>
    <col min="14859" max="14859" width="14.140625" customWidth="1"/>
    <col min="14860" max="14860" width="16" customWidth="1"/>
    <col min="14861" max="14861" width="19.140625" customWidth="1"/>
    <col min="14862" max="14862" width="17.85546875" customWidth="1"/>
    <col min="14863" max="14863" width="17.5703125" customWidth="1"/>
    <col min="14864" max="14864" width="14.42578125" customWidth="1"/>
    <col min="15090" max="15090" width="24.5703125" customWidth="1"/>
    <col min="15091" max="15091" width="14.42578125" customWidth="1"/>
    <col min="15092" max="15092" width="11.140625" customWidth="1"/>
    <col min="15093" max="15093" width="11" customWidth="1"/>
    <col min="15094" max="15094" width="11.85546875" customWidth="1"/>
    <col min="15096" max="15096" width="11.28515625" customWidth="1"/>
    <col min="15097" max="15097" width="17.140625" customWidth="1"/>
    <col min="15098" max="15098" width="16.28515625" customWidth="1"/>
    <col min="15099" max="15099" width="17.140625" customWidth="1"/>
    <col min="15100" max="15100" width="18" customWidth="1"/>
    <col min="15101" max="15101" width="16.5703125" customWidth="1"/>
    <col min="15102" max="15102" width="16.28515625" customWidth="1"/>
    <col min="15103" max="15103" width="17.140625" customWidth="1"/>
    <col min="15104" max="15104" width="16.5703125" customWidth="1"/>
    <col min="15105" max="15105" width="17.5703125" customWidth="1"/>
    <col min="15106" max="15106" width="16.42578125" customWidth="1"/>
    <col min="15107" max="15107" width="17.140625" customWidth="1"/>
    <col min="15108" max="15108" width="10.85546875" customWidth="1"/>
    <col min="15109" max="15109" width="17.85546875" customWidth="1"/>
    <col min="15110" max="15110" width="19.42578125" customWidth="1"/>
    <col min="15111" max="15111" width="18.28515625" customWidth="1"/>
    <col min="15112" max="15112" width="16.140625" customWidth="1"/>
    <col min="15113" max="15113" width="17.140625" customWidth="1"/>
    <col min="15114" max="15114" width="15.42578125" customWidth="1"/>
    <col min="15115" max="15115" width="14.140625" customWidth="1"/>
    <col min="15116" max="15116" width="16" customWidth="1"/>
    <col min="15117" max="15117" width="19.140625" customWidth="1"/>
    <col min="15118" max="15118" width="17.85546875" customWidth="1"/>
    <col min="15119" max="15119" width="17.5703125" customWidth="1"/>
    <col min="15120" max="15120" width="14.42578125" customWidth="1"/>
    <col min="15346" max="15346" width="24.5703125" customWidth="1"/>
    <col min="15347" max="15347" width="14.42578125" customWidth="1"/>
    <col min="15348" max="15348" width="11.140625" customWidth="1"/>
    <col min="15349" max="15349" width="11" customWidth="1"/>
    <col min="15350" max="15350" width="11.85546875" customWidth="1"/>
    <col min="15352" max="15352" width="11.28515625" customWidth="1"/>
    <col min="15353" max="15353" width="17.140625" customWidth="1"/>
    <col min="15354" max="15354" width="16.28515625" customWidth="1"/>
    <col min="15355" max="15355" width="17.140625" customWidth="1"/>
    <col min="15356" max="15356" width="18" customWidth="1"/>
    <col min="15357" max="15357" width="16.5703125" customWidth="1"/>
    <col min="15358" max="15358" width="16.28515625" customWidth="1"/>
    <col min="15359" max="15359" width="17.140625" customWidth="1"/>
    <col min="15360" max="15360" width="16.5703125" customWidth="1"/>
    <col min="15361" max="15361" width="17.5703125" customWidth="1"/>
    <col min="15362" max="15362" width="16.42578125" customWidth="1"/>
    <col min="15363" max="15363" width="17.140625" customWidth="1"/>
    <col min="15364" max="15364" width="10.85546875" customWidth="1"/>
    <col min="15365" max="15365" width="17.85546875" customWidth="1"/>
    <col min="15366" max="15366" width="19.42578125" customWidth="1"/>
    <col min="15367" max="15367" width="18.28515625" customWidth="1"/>
    <col min="15368" max="15368" width="16.140625" customWidth="1"/>
    <col min="15369" max="15369" width="17.140625" customWidth="1"/>
    <col min="15370" max="15370" width="15.42578125" customWidth="1"/>
    <col min="15371" max="15371" width="14.140625" customWidth="1"/>
    <col min="15372" max="15372" width="16" customWidth="1"/>
    <col min="15373" max="15373" width="19.140625" customWidth="1"/>
    <col min="15374" max="15374" width="17.85546875" customWidth="1"/>
    <col min="15375" max="15375" width="17.5703125" customWidth="1"/>
    <col min="15376" max="15376" width="14.42578125" customWidth="1"/>
    <col min="15602" max="15602" width="24.5703125" customWidth="1"/>
    <col min="15603" max="15603" width="14.42578125" customWidth="1"/>
    <col min="15604" max="15604" width="11.140625" customWidth="1"/>
    <col min="15605" max="15605" width="11" customWidth="1"/>
    <col min="15606" max="15606" width="11.85546875" customWidth="1"/>
    <col min="15608" max="15608" width="11.28515625" customWidth="1"/>
    <col min="15609" max="15609" width="17.140625" customWidth="1"/>
    <col min="15610" max="15610" width="16.28515625" customWidth="1"/>
    <col min="15611" max="15611" width="17.140625" customWidth="1"/>
    <col min="15612" max="15612" width="18" customWidth="1"/>
    <col min="15613" max="15613" width="16.5703125" customWidth="1"/>
    <col min="15614" max="15614" width="16.28515625" customWidth="1"/>
    <col min="15615" max="15615" width="17.140625" customWidth="1"/>
    <col min="15616" max="15616" width="16.5703125" customWidth="1"/>
    <col min="15617" max="15617" width="17.5703125" customWidth="1"/>
    <col min="15618" max="15618" width="16.42578125" customWidth="1"/>
    <col min="15619" max="15619" width="17.140625" customWidth="1"/>
    <col min="15620" max="15620" width="10.85546875" customWidth="1"/>
    <col min="15621" max="15621" width="17.85546875" customWidth="1"/>
    <col min="15622" max="15622" width="19.42578125" customWidth="1"/>
    <col min="15623" max="15623" width="18.28515625" customWidth="1"/>
    <col min="15624" max="15624" width="16.140625" customWidth="1"/>
    <col min="15625" max="15625" width="17.140625" customWidth="1"/>
    <col min="15626" max="15626" width="15.42578125" customWidth="1"/>
    <col min="15627" max="15627" width="14.140625" customWidth="1"/>
    <col min="15628" max="15628" width="16" customWidth="1"/>
    <col min="15629" max="15629" width="19.140625" customWidth="1"/>
    <col min="15630" max="15630" width="17.85546875" customWidth="1"/>
    <col min="15631" max="15631" width="17.5703125" customWidth="1"/>
    <col min="15632" max="15632" width="14.42578125" customWidth="1"/>
    <col min="15858" max="15858" width="24.5703125" customWidth="1"/>
    <col min="15859" max="15859" width="14.42578125" customWidth="1"/>
    <col min="15860" max="15860" width="11.140625" customWidth="1"/>
    <col min="15861" max="15861" width="11" customWidth="1"/>
    <col min="15862" max="15862" width="11.85546875" customWidth="1"/>
    <col min="15864" max="15864" width="11.28515625" customWidth="1"/>
    <col min="15865" max="15865" width="17.140625" customWidth="1"/>
    <col min="15866" max="15866" width="16.28515625" customWidth="1"/>
    <col min="15867" max="15867" width="17.140625" customWidth="1"/>
    <col min="15868" max="15868" width="18" customWidth="1"/>
    <col min="15869" max="15869" width="16.5703125" customWidth="1"/>
    <col min="15870" max="15870" width="16.28515625" customWidth="1"/>
    <col min="15871" max="15871" width="17.140625" customWidth="1"/>
    <col min="15872" max="15872" width="16.5703125" customWidth="1"/>
    <col min="15873" max="15873" width="17.5703125" customWidth="1"/>
    <col min="15874" max="15874" width="16.42578125" customWidth="1"/>
    <col min="15875" max="15875" width="17.140625" customWidth="1"/>
    <col min="15876" max="15876" width="10.85546875" customWidth="1"/>
    <col min="15877" max="15877" width="17.85546875" customWidth="1"/>
    <col min="15878" max="15878" width="19.42578125" customWidth="1"/>
    <col min="15879" max="15879" width="18.28515625" customWidth="1"/>
    <col min="15880" max="15880" width="16.140625" customWidth="1"/>
    <col min="15881" max="15881" width="17.140625" customWidth="1"/>
    <col min="15882" max="15882" width="15.42578125" customWidth="1"/>
    <col min="15883" max="15883" width="14.140625" customWidth="1"/>
    <col min="15884" max="15884" width="16" customWidth="1"/>
    <col min="15885" max="15885" width="19.140625" customWidth="1"/>
    <col min="15886" max="15886" width="17.85546875" customWidth="1"/>
    <col min="15887" max="15887" width="17.5703125" customWidth="1"/>
    <col min="15888" max="15888" width="14.42578125" customWidth="1"/>
    <col min="16114" max="16114" width="24.5703125" customWidth="1"/>
    <col min="16115" max="16115" width="14.42578125" customWidth="1"/>
    <col min="16116" max="16116" width="11.140625" customWidth="1"/>
    <col min="16117" max="16117" width="11" customWidth="1"/>
    <col min="16118" max="16118" width="11.85546875" customWidth="1"/>
    <col min="16120" max="16120" width="11.28515625" customWidth="1"/>
    <col min="16121" max="16121" width="17.140625" customWidth="1"/>
    <col min="16122" max="16122" width="16.28515625" customWidth="1"/>
    <col min="16123" max="16123" width="17.140625" customWidth="1"/>
    <col min="16124" max="16124" width="18" customWidth="1"/>
    <col min="16125" max="16125" width="16.5703125" customWidth="1"/>
    <col min="16126" max="16126" width="16.28515625" customWidth="1"/>
    <col min="16127" max="16127" width="17.140625" customWidth="1"/>
    <col min="16128" max="16128" width="16.5703125" customWidth="1"/>
    <col min="16129" max="16129" width="17.5703125" customWidth="1"/>
    <col min="16130" max="16130" width="16.42578125" customWidth="1"/>
    <col min="16131" max="16131" width="17.140625" customWidth="1"/>
    <col min="16132" max="16132" width="10.85546875" customWidth="1"/>
    <col min="16133" max="16133" width="17.85546875" customWidth="1"/>
    <col min="16134" max="16134" width="19.42578125" customWidth="1"/>
    <col min="16135" max="16135" width="18.28515625" customWidth="1"/>
    <col min="16136" max="16136" width="16.140625" customWidth="1"/>
    <col min="16137" max="16137" width="17.140625" customWidth="1"/>
    <col min="16138" max="16138" width="15.42578125" customWidth="1"/>
    <col min="16139" max="16139" width="14.140625" customWidth="1"/>
    <col min="16140" max="16140" width="16" customWidth="1"/>
    <col min="16141" max="16141" width="19.140625" customWidth="1"/>
    <col min="16142" max="16142" width="17.85546875" customWidth="1"/>
    <col min="16143" max="16143" width="17.5703125" customWidth="1"/>
    <col min="16144" max="16144" width="14.42578125" customWidth="1"/>
  </cols>
  <sheetData>
    <row r="1" spans="1:2" x14ac:dyDescent="0.35">
      <c r="A1" s="200" t="s">
        <v>313</v>
      </c>
      <c r="B1" s="200"/>
    </row>
    <row r="2" spans="1:2" x14ac:dyDescent="0.35">
      <c r="A2" s="63" t="s">
        <v>299</v>
      </c>
      <c r="B2" s="63" t="s">
        <v>115</v>
      </c>
    </row>
    <row r="3" spans="1:2" x14ac:dyDescent="0.35">
      <c r="A3" s="63" t="s">
        <v>116</v>
      </c>
      <c r="B3" s="102">
        <v>0.11051022610754078</v>
      </c>
    </row>
    <row r="4" spans="1:2" x14ac:dyDescent="0.35">
      <c r="A4" s="63" t="s">
        <v>117</v>
      </c>
      <c r="B4" s="102">
        <v>9.6412340894880544E-2</v>
      </c>
    </row>
    <row r="5" spans="1:2" x14ac:dyDescent="0.35">
      <c r="A5" s="63" t="s">
        <v>119</v>
      </c>
      <c r="B5" s="102">
        <v>6.8576772308059059E-2</v>
      </c>
    </row>
    <row r="6" spans="1:2" x14ac:dyDescent="0.35">
      <c r="A6" s="63" t="s">
        <v>122</v>
      </c>
      <c r="B6" s="102">
        <v>5.9620055313433104E-2</v>
      </c>
    </row>
    <row r="7" spans="1:2" x14ac:dyDescent="0.35">
      <c r="A7" s="63" t="s">
        <v>125</v>
      </c>
      <c r="B7" s="102">
        <v>5.1832120965547721E-2</v>
      </c>
    </row>
    <row r="8" spans="1:2" x14ac:dyDescent="0.35">
      <c r="A8" s="63" t="s">
        <v>124</v>
      </c>
      <c r="B8" s="102">
        <v>5.5402830079299005E-2</v>
      </c>
    </row>
    <row r="9" spans="1:2" x14ac:dyDescent="0.35">
      <c r="A9" s="63" t="s">
        <v>121</v>
      </c>
      <c r="B9" s="102">
        <v>6.024513707187331E-2</v>
      </c>
    </row>
    <row r="10" spans="1:2" x14ac:dyDescent="0.35">
      <c r="A10" s="63" t="s">
        <v>118</v>
      </c>
      <c r="B10" s="102">
        <v>7.3865657551621958E-2</v>
      </c>
    </row>
    <row r="11" spans="1:2" x14ac:dyDescent="0.35">
      <c r="A11" s="63" t="s">
        <v>123</v>
      </c>
      <c r="B11" s="102">
        <v>5.958479607847602E-2</v>
      </c>
    </row>
    <row r="12" spans="1:2" x14ac:dyDescent="0.35">
      <c r="A12" s="63" t="s">
        <v>120</v>
      </c>
      <c r="B12" s="102">
        <v>6.8271289084600562E-2</v>
      </c>
    </row>
    <row r="13" spans="1:2" x14ac:dyDescent="0.35">
      <c r="A13" s="63" t="s">
        <v>166</v>
      </c>
      <c r="B13" s="102">
        <v>2.2348255754109647E-2</v>
      </c>
    </row>
    <row r="14" spans="1:2" x14ac:dyDescent="0.35">
      <c r="A14" s="63" t="s">
        <v>126</v>
      </c>
      <c r="B14" s="100">
        <f>100%-(SUM(B3:B13))</f>
        <v>0.27333051879055814</v>
      </c>
    </row>
    <row r="15" spans="1:2" x14ac:dyDescent="0.35">
      <c r="A15" s="196" t="s">
        <v>163</v>
      </c>
      <c r="B15" s="198"/>
    </row>
  </sheetData>
  <mergeCells count="2">
    <mergeCell ref="A15:B15"/>
    <mergeCell ref="A1:B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opLeftCell="B1" workbookViewId="0">
      <selection activeCell="B1" sqref="B1:C2"/>
    </sheetView>
  </sheetViews>
  <sheetFormatPr defaultRowHeight="15" x14ac:dyDescent="0.25"/>
  <cols>
    <col min="2" max="2" width="28.7109375" customWidth="1"/>
    <col min="3" max="3" width="17.5703125" customWidth="1"/>
    <col min="4" max="5" width="13.42578125" customWidth="1"/>
    <col min="6" max="6" width="10.140625" customWidth="1"/>
    <col min="7" max="7" width="18.85546875" customWidth="1"/>
    <col min="8" max="8" width="15.42578125" customWidth="1"/>
    <col min="12" max="12" width="18.42578125" customWidth="1"/>
    <col min="18" max="18" width="12.28515625" customWidth="1"/>
    <col min="19" max="20" width="11.7109375" customWidth="1"/>
  </cols>
  <sheetData>
    <row r="1" spans="2:3" ht="32.1" customHeight="1" x14ac:dyDescent="0.35">
      <c r="B1" s="201" t="s">
        <v>167</v>
      </c>
      <c r="C1" s="201"/>
    </row>
    <row r="2" spans="2:3" ht="14.45" x14ac:dyDescent="0.35">
      <c r="B2" s="63" t="s">
        <v>299</v>
      </c>
      <c r="C2" s="63" t="s">
        <v>127</v>
      </c>
    </row>
    <row r="3" spans="2:3" ht="14.45" x14ac:dyDescent="0.35">
      <c r="B3" s="63" t="s">
        <v>116</v>
      </c>
      <c r="C3" s="102">
        <v>7.3388102791752896E-2</v>
      </c>
    </row>
    <row r="4" spans="2:3" ht="14.45" x14ac:dyDescent="0.35">
      <c r="B4" s="63" t="s">
        <v>120</v>
      </c>
      <c r="C4" s="102">
        <v>0.15497035221606614</v>
      </c>
    </row>
    <row r="5" spans="2:3" ht="14.45" x14ac:dyDescent="0.35">
      <c r="B5" s="63" t="s">
        <v>128</v>
      </c>
      <c r="C5" s="102">
        <v>0.20541275864537845</v>
      </c>
    </row>
    <row r="6" spans="2:3" ht="14.45" x14ac:dyDescent="0.35">
      <c r="B6" s="63" t="s">
        <v>123</v>
      </c>
      <c r="C6" s="102">
        <v>0.20892231249896875</v>
      </c>
    </row>
    <row r="7" spans="2:3" ht="14.45" x14ac:dyDescent="0.35">
      <c r="B7" s="63" t="s">
        <v>118</v>
      </c>
      <c r="C7" s="102">
        <v>0.23146135096110543</v>
      </c>
    </row>
    <row r="8" spans="2:3" ht="14.45" x14ac:dyDescent="0.35">
      <c r="B8" s="63" t="s">
        <v>122</v>
      </c>
      <c r="C8" s="102">
        <v>0.2391179684057394</v>
      </c>
    </row>
    <row r="9" spans="2:3" ht="14.45" x14ac:dyDescent="0.35">
      <c r="B9" s="63" t="s">
        <v>129</v>
      </c>
      <c r="C9" s="102">
        <v>0.33729708053964158</v>
      </c>
    </row>
    <row r="10" spans="2:3" ht="14.45" x14ac:dyDescent="0.35">
      <c r="B10" s="63" t="s">
        <v>130</v>
      </c>
      <c r="C10" s="102">
        <v>0.66224390159599755</v>
      </c>
    </row>
    <row r="11" spans="2:3" ht="14.45" x14ac:dyDescent="0.35">
      <c r="B11" s="189" t="s">
        <v>163</v>
      </c>
      <c r="C11" s="189"/>
    </row>
  </sheetData>
  <mergeCells count="2">
    <mergeCell ref="B11:C11"/>
    <mergeCell ref="B1:C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A1048576"/>
    </sheetView>
  </sheetViews>
  <sheetFormatPr defaultRowHeight="15" x14ac:dyDescent="0.25"/>
  <cols>
    <col min="2" max="2" width="12.85546875" customWidth="1"/>
    <col min="3" max="3" width="14.85546875" customWidth="1"/>
  </cols>
  <sheetData>
    <row r="1" spans="1:3" ht="14.45" x14ac:dyDescent="0.35">
      <c r="A1" s="136" t="s">
        <v>270</v>
      </c>
      <c r="B1" s="137"/>
      <c r="C1" s="138"/>
    </row>
    <row r="2" spans="1:3" ht="32.1" customHeight="1" x14ac:dyDescent="0.35">
      <c r="A2" s="55" t="s">
        <v>268</v>
      </c>
      <c r="B2" s="113" t="s">
        <v>269</v>
      </c>
      <c r="C2" s="68" t="s">
        <v>271</v>
      </c>
    </row>
    <row r="3" spans="1:3" ht="14.45" x14ac:dyDescent="0.35">
      <c r="A3" s="63">
        <v>2013</v>
      </c>
      <c r="B3" s="63">
        <v>88761983</v>
      </c>
      <c r="C3" s="75">
        <f>B3/10000000</f>
        <v>8.8761983000000004</v>
      </c>
    </row>
    <row r="4" spans="1:3" ht="14.45" x14ac:dyDescent="0.35">
      <c r="A4" s="63">
        <v>2014</v>
      </c>
      <c r="B4" s="63">
        <v>117813454</v>
      </c>
      <c r="C4" s="75">
        <f t="shared" ref="C4:C12" si="0">B4/10000000</f>
        <v>11.781345399999999</v>
      </c>
    </row>
    <row r="5" spans="1:3" ht="14.45" x14ac:dyDescent="0.35">
      <c r="A5" s="63">
        <v>2015</v>
      </c>
      <c r="B5" s="63">
        <v>158470437</v>
      </c>
      <c r="C5" s="75">
        <f t="shared" si="0"/>
        <v>15.8470437</v>
      </c>
    </row>
    <row r="6" spans="1:3" ht="14.45" x14ac:dyDescent="0.35">
      <c r="A6" s="63">
        <v>2016</v>
      </c>
      <c r="B6" s="63">
        <v>171413981</v>
      </c>
      <c r="C6" s="75">
        <f t="shared" si="0"/>
        <v>17.1413981</v>
      </c>
    </row>
    <row r="7" spans="1:3" ht="14.45" x14ac:dyDescent="0.35">
      <c r="A7" s="63">
        <v>2017</v>
      </c>
      <c r="B7" s="63">
        <v>193391860</v>
      </c>
      <c r="C7" s="75">
        <f t="shared" si="0"/>
        <v>19.339186000000002</v>
      </c>
    </row>
    <row r="8" spans="1:3" ht="14.45" x14ac:dyDescent="0.35">
      <c r="A8" s="63">
        <v>2018</v>
      </c>
      <c r="B8" s="63">
        <v>210811048</v>
      </c>
      <c r="C8" s="75">
        <f t="shared" si="0"/>
        <v>21.081104799999999</v>
      </c>
    </row>
    <row r="9" spans="1:3" ht="14.45" x14ac:dyDescent="0.35">
      <c r="A9" s="63">
        <v>2019</v>
      </c>
      <c r="B9" s="63">
        <v>229193593</v>
      </c>
      <c r="C9" s="75">
        <f t="shared" si="0"/>
        <v>22.9193593</v>
      </c>
    </row>
    <row r="10" spans="1:3" ht="14.45" x14ac:dyDescent="0.35">
      <c r="A10" s="63">
        <v>2020</v>
      </c>
      <c r="B10" s="63">
        <v>247664359</v>
      </c>
      <c r="C10" s="75">
        <f t="shared" si="0"/>
        <v>24.766435900000001</v>
      </c>
    </row>
    <row r="11" spans="1:3" ht="14.45" x14ac:dyDescent="0.35">
      <c r="A11" s="63">
        <v>2021</v>
      </c>
      <c r="B11" s="63">
        <v>258786358</v>
      </c>
      <c r="C11" s="75">
        <f t="shared" si="0"/>
        <v>25.878635800000001</v>
      </c>
    </row>
    <row r="12" spans="1:3" ht="14.45" x14ac:dyDescent="0.35">
      <c r="A12" s="63">
        <v>2022</v>
      </c>
      <c r="B12" s="63">
        <v>277371185</v>
      </c>
      <c r="C12" s="75">
        <f t="shared" si="0"/>
        <v>27.737118500000001</v>
      </c>
    </row>
    <row r="13" spans="1:3" ht="14.45" x14ac:dyDescent="0.35">
      <c r="A13" s="189" t="s">
        <v>272</v>
      </c>
      <c r="B13" s="189"/>
      <c r="C13" s="189"/>
    </row>
  </sheetData>
  <mergeCells count="1">
    <mergeCell ref="A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3" sqref="A3:B20"/>
    </sheetView>
  </sheetViews>
  <sheetFormatPr defaultRowHeight="15" x14ac:dyDescent="0.25"/>
  <cols>
    <col min="1" max="1" width="12.5703125" customWidth="1"/>
    <col min="2" max="2" width="13.140625" customWidth="1"/>
    <col min="3" max="3" width="17.140625" customWidth="1"/>
  </cols>
  <sheetData>
    <row r="1" spans="1:3" ht="28.5" customHeight="1" x14ac:dyDescent="0.35">
      <c r="A1" s="156" t="s">
        <v>307</v>
      </c>
      <c r="B1" s="156"/>
      <c r="C1" s="156"/>
    </row>
    <row r="2" spans="1:3" ht="14.45" x14ac:dyDescent="0.35">
      <c r="A2" s="63" t="s">
        <v>310</v>
      </c>
      <c r="B2" s="63"/>
      <c r="C2" s="63"/>
    </row>
    <row r="3" spans="1:3" ht="15.75" x14ac:dyDescent="0.25">
      <c r="A3" s="157" t="s">
        <v>0</v>
      </c>
      <c r="B3" s="155" t="s">
        <v>1</v>
      </c>
      <c r="C3" s="1">
        <v>48.4</v>
      </c>
    </row>
    <row r="4" spans="1:3" ht="15.75" x14ac:dyDescent="0.25">
      <c r="A4" s="157"/>
      <c r="B4" s="155" t="s">
        <v>2</v>
      </c>
      <c r="C4" s="1">
        <v>48.5</v>
      </c>
    </row>
    <row r="5" spans="1:3" ht="15.75" x14ac:dyDescent="0.25">
      <c r="A5" s="157"/>
      <c r="B5" s="155" t="s">
        <v>3</v>
      </c>
      <c r="C5" s="1">
        <v>51.2</v>
      </c>
    </row>
    <row r="6" spans="1:3" ht="15.75" x14ac:dyDescent="0.25">
      <c r="A6" s="157"/>
      <c r="B6" s="155" t="s">
        <v>4</v>
      </c>
      <c r="C6" s="2">
        <v>51.8</v>
      </c>
    </row>
    <row r="7" spans="1:3" ht="15.75" x14ac:dyDescent="0.25">
      <c r="A7" s="157"/>
      <c r="B7" s="155" t="s">
        <v>5</v>
      </c>
      <c r="C7" s="2">
        <v>51.7</v>
      </c>
    </row>
    <row r="8" spans="1:3" ht="15.75" x14ac:dyDescent="0.25">
      <c r="A8" s="157"/>
      <c r="B8" s="155" t="s">
        <v>6</v>
      </c>
      <c r="C8" s="2">
        <v>54.6</v>
      </c>
    </row>
    <row r="9" spans="1:3" ht="15.75" x14ac:dyDescent="0.25">
      <c r="A9" s="157" t="s">
        <v>7</v>
      </c>
      <c r="B9" s="155" t="s">
        <v>1</v>
      </c>
      <c r="C9" s="1">
        <v>44.1</v>
      </c>
    </row>
    <row r="10" spans="1:3" ht="15.75" x14ac:dyDescent="0.25">
      <c r="A10" s="157"/>
      <c r="B10" s="155" t="s">
        <v>2</v>
      </c>
      <c r="C10" s="1">
        <v>44.3</v>
      </c>
    </row>
    <row r="11" spans="1:3" ht="15.75" x14ac:dyDescent="0.25">
      <c r="A11" s="157"/>
      <c r="B11" s="155" t="s">
        <v>3</v>
      </c>
      <c r="C11" s="1">
        <v>46.7</v>
      </c>
    </row>
    <row r="12" spans="1:3" ht="15.75" x14ac:dyDescent="0.25">
      <c r="A12" s="157"/>
      <c r="B12" s="155" t="s">
        <v>4</v>
      </c>
      <c r="C12" s="2">
        <v>47.9</v>
      </c>
    </row>
    <row r="13" spans="1:3" ht="15.75" x14ac:dyDescent="0.25">
      <c r="A13" s="157"/>
      <c r="B13" s="155" t="s">
        <v>5</v>
      </c>
      <c r="C13" s="2">
        <v>48.3</v>
      </c>
    </row>
    <row r="14" spans="1:3" ht="15.75" x14ac:dyDescent="0.25">
      <c r="A14" s="157"/>
      <c r="B14" s="155" t="s">
        <v>6</v>
      </c>
      <c r="C14" s="2">
        <v>51.8</v>
      </c>
    </row>
    <row r="15" spans="1:3" ht="15.75" x14ac:dyDescent="0.25">
      <c r="A15" s="158" t="s">
        <v>8</v>
      </c>
      <c r="B15" s="155" t="s">
        <v>1</v>
      </c>
      <c r="C15" s="2">
        <v>8.6999999999999993</v>
      </c>
    </row>
    <row r="16" spans="1:3" ht="15.75" x14ac:dyDescent="0.25">
      <c r="A16" s="158"/>
      <c r="B16" s="155" t="s">
        <v>2</v>
      </c>
      <c r="C16" s="2">
        <v>8.6999999999999993</v>
      </c>
    </row>
    <row r="17" spans="1:3" ht="15.75" x14ac:dyDescent="0.25">
      <c r="A17" s="158"/>
      <c r="B17" s="155" t="s">
        <v>3</v>
      </c>
      <c r="C17" s="2">
        <v>8.8000000000000007</v>
      </c>
    </row>
    <row r="18" spans="1:3" ht="15.75" x14ac:dyDescent="0.25">
      <c r="A18" s="158"/>
      <c r="B18" s="155" t="s">
        <v>4</v>
      </c>
      <c r="C18" s="3">
        <v>7.5</v>
      </c>
    </row>
    <row r="19" spans="1:3" ht="15.75" x14ac:dyDescent="0.25">
      <c r="A19" s="158"/>
      <c r="B19" s="155" t="s">
        <v>5</v>
      </c>
      <c r="C19" s="3">
        <v>6.6</v>
      </c>
    </row>
    <row r="20" spans="1:3" ht="15.75" x14ac:dyDescent="0.25">
      <c r="A20" s="158"/>
      <c r="B20" s="155" t="s">
        <v>6</v>
      </c>
      <c r="C20" s="3">
        <v>5.0999999999999996</v>
      </c>
    </row>
    <row r="21" spans="1:3" ht="14.45" x14ac:dyDescent="0.35">
      <c r="A21" s="159" t="s">
        <v>274</v>
      </c>
      <c r="B21" s="160"/>
      <c r="C21" s="161"/>
    </row>
    <row r="22" spans="1:3" ht="30.95" customHeight="1" x14ac:dyDescent="0.35">
      <c r="A22" s="162" t="s">
        <v>309</v>
      </c>
      <c r="B22" s="162"/>
      <c r="C22" s="162"/>
    </row>
  </sheetData>
  <mergeCells count="6">
    <mergeCell ref="A22:C22"/>
    <mergeCell ref="A1:C1"/>
    <mergeCell ref="A3:A8"/>
    <mergeCell ref="A9:A14"/>
    <mergeCell ref="A15:A20"/>
    <mergeCell ref="A21:C2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5" x14ac:dyDescent="0.25"/>
  <cols>
    <col min="2" max="2" width="11" customWidth="1"/>
    <col min="3" max="3" width="12.85546875" customWidth="1"/>
    <col min="4" max="7" width="13.7109375" customWidth="1"/>
    <col min="8" max="8" width="22.42578125" customWidth="1"/>
    <col min="9" max="9" width="15.85546875" customWidth="1"/>
  </cols>
  <sheetData>
    <row r="1" spans="1:5" ht="14.45" x14ac:dyDescent="0.35">
      <c r="A1" s="166" t="s">
        <v>174</v>
      </c>
      <c r="B1" s="166"/>
      <c r="C1" s="166"/>
      <c r="D1" s="166"/>
      <c r="E1" s="166"/>
    </row>
    <row r="2" spans="1:5" ht="27.95" x14ac:dyDescent="0.35">
      <c r="A2" s="139" t="s">
        <v>302</v>
      </c>
      <c r="B2" s="140" t="s">
        <v>303</v>
      </c>
      <c r="C2" s="140" t="s">
        <v>304</v>
      </c>
      <c r="D2" s="140" t="s">
        <v>305</v>
      </c>
      <c r="E2" s="140" t="s">
        <v>306</v>
      </c>
    </row>
    <row r="3" spans="1:5" ht="14.45" x14ac:dyDescent="0.35">
      <c r="A3" s="141" t="s">
        <v>168</v>
      </c>
      <c r="B3" s="142">
        <v>139.44349</v>
      </c>
      <c r="C3" s="142">
        <v>122.96941</v>
      </c>
      <c r="D3" s="142">
        <v>44.648150000000001</v>
      </c>
      <c r="E3" s="142">
        <v>61.122230000000002</v>
      </c>
    </row>
    <row r="4" spans="1:5" ht="14.45" x14ac:dyDescent="0.35">
      <c r="A4" s="141" t="s">
        <v>169</v>
      </c>
      <c r="B4" s="142">
        <v>110.40683</v>
      </c>
      <c r="C4" s="142">
        <v>109.96914</v>
      </c>
      <c r="D4" s="142">
        <v>78.146249999999995</v>
      </c>
      <c r="E4" s="142">
        <v>78.583939999999998</v>
      </c>
    </row>
    <row r="5" spans="1:5" ht="14.45" x14ac:dyDescent="0.35">
      <c r="A5" s="141" t="s">
        <v>170</v>
      </c>
      <c r="B5" s="142">
        <v>85.488979999999998</v>
      </c>
      <c r="C5" s="142">
        <v>97.830370000000002</v>
      </c>
      <c r="D5" s="142">
        <v>89.425139999999999</v>
      </c>
      <c r="E5" s="142">
        <v>77.083749999999995</v>
      </c>
    </row>
    <row r="6" spans="1:5" ht="14.45" x14ac:dyDescent="0.35">
      <c r="A6" s="141" t="s">
        <v>171</v>
      </c>
      <c r="B6" s="142">
        <v>108.65063000000001</v>
      </c>
      <c r="C6" s="142">
        <v>119.91752</v>
      </c>
      <c r="D6" s="142">
        <v>133.61313999999999</v>
      </c>
      <c r="E6" s="142">
        <v>122.34625</v>
      </c>
    </row>
    <row r="7" spans="1:5" ht="14.45" x14ac:dyDescent="0.35">
      <c r="A7" s="141" t="s">
        <v>172</v>
      </c>
      <c r="B7" s="142">
        <v>114.98453000000001</v>
      </c>
      <c r="C7" s="142">
        <v>133.67263</v>
      </c>
      <c r="D7" s="142">
        <v>157.20499000000001</v>
      </c>
      <c r="E7" s="142">
        <v>138.51688999999999</v>
      </c>
    </row>
    <row r="8" spans="1:5" ht="14.45" x14ac:dyDescent="0.35">
      <c r="A8" s="141" t="s">
        <v>173</v>
      </c>
      <c r="B8" s="142">
        <v>109.93119</v>
      </c>
      <c r="C8" s="142">
        <v>149.88124999999999</v>
      </c>
      <c r="D8" s="142">
        <v>171.43209999999999</v>
      </c>
      <c r="E8" s="142">
        <v>131.48204000000001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6" sqref="D16"/>
    </sheetView>
  </sheetViews>
  <sheetFormatPr defaultRowHeight="15" x14ac:dyDescent="0.25"/>
  <cols>
    <col min="1" max="1" width="16.140625" customWidth="1"/>
    <col min="2" max="2" width="14.140625" customWidth="1"/>
    <col min="5" max="5" width="14.85546875" customWidth="1"/>
  </cols>
  <sheetData>
    <row r="1" spans="1:6" ht="14.45" x14ac:dyDescent="0.35">
      <c r="A1" s="166" t="s">
        <v>187</v>
      </c>
      <c r="B1" s="166"/>
      <c r="C1" s="166"/>
      <c r="D1" s="166"/>
      <c r="E1" s="166"/>
    </row>
    <row r="2" spans="1:6" ht="33" customHeight="1" x14ac:dyDescent="0.35">
      <c r="A2" s="132" t="s">
        <v>175</v>
      </c>
      <c r="B2" s="133" t="s">
        <v>176</v>
      </c>
      <c r="C2" s="122"/>
      <c r="D2" s="134" t="s">
        <v>188</v>
      </c>
      <c r="E2" s="135" t="s">
        <v>176</v>
      </c>
    </row>
    <row r="3" spans="1:6" ht="14.45" x14ac:dyDescent="0.35">
      <c r="A3" s="101" t="s">
        <v>177</v>
      </c>
      <c r="B3" s="101">
        <v>1285017</v>
      </c>
      <c r="D3" s="63" t="s">
        <v>178</v>
      </c>
      <c r="E3" s="75">
        <f>B3/100000</f>
        <v>12.85017</v>
      </c>
    </row>
    <row r="4" spans="1:6" ht="14.45" x14ac:dyDescent="0.35">
      <c r="A4" s="101" t="s">
        <v>179</v>
      </c>
      <c r="B4" s="101">
        <v>920972</v>
      </c>
      <c r="D4" s="63" t="s">
        <v>180</v>
      </c>
      <c r="E4" s="75">
        <f t="shared" ref="E4:E10" si="0">B4/100000</f>
        <v>9.2097200000000008</v>
      </c>
    </row>
    <row r="5" spans="1:6" ht="14.45" x14ac:dyDescent="0.35">
      <c r="A5" s="101" t="s">
        <v>181</v>
      </c>
      <c r="B5" s="101">
        <v>1687801</v>
      </c>
      <c r="D5" s="63" t="s">
        <v>168</v>
      </c>
      <c r="E5" s="75">
        <f t="shared" si="0"/>
        <v>16.87801</v>
      </c>
    </row>
    <row r="6" spans="1:6" ht="14.45" x14ac:dyDescent="0.35">
      <c r="A6" s="101" t="s">
        <v>182</v>
      </c>
      <c r="B6" s="101">
        <v>3000492</v>
      </c>
      <c r="D6" s="63" t="s">
        <v>169</v>
      </c>
      <c r="E6" s="75">
        <f t="shared" si="0"/>
        <v>30.004919999999998</v>
      </c>
    </row>
    <row r="7" spans="1:6" ht="14.45" x14ac:dyDescent="0.35">
      <c r="A7" s="101" t="s">
        <v>183</v>
      </c>
      <c r="B7" s="101">
        <v>1261066</v>
      </c>
      <c r="D7" s="63" t="s">
        <v>170</v>
      </c>
      <c r="E7" s="75">
        <f t="shared" si="0"/>
        <v>12.610659999999999</v>
      </c>
    </row>
    <row r="8" spans="1:6" ht="14.45" x14ac:dyDescent="0.35">
      <c r="A8" s="101" t="s">
        <v>184</v>
      </c>
      <c r="B8" s="101">
        <v>1346765</v>
      </c>
      <c r="D8" s="63" t="s">
        <v>171</v>
      </c>
      <c r="E8" s="75">
        <f t="shared" si="0"/>
        <v>13.467650000000001</v>
      </c>
    </row>
    <row r="9" spans="1:6" ht="14.45" x14ac:dyDescent="0.35">
      <c r="A9" s="101" t="s">
        <v>185</v>
      </c>
      <c r="B9" s="101">
        <v>3481944</v>
      </c>
      <c r="D9" s="63" t="s">
        <v>172</v>
      </c>
      <c r="E9" s="75">
        <f t="shared" si="0"/>
        <v>34.81944</v>
      </c>
    </row>
    <row r="10" spans="1:6" ht="14.45" x14ac:dyDescent="0.35">
      <c r="A10" s="131" t="s">
        <v>186</v>
      </c>
      <c r="B10" s="131">
        <v>10924161</v>
      </c>
      <c r="D10" s="73" t="s">
        <v>173</v>
      </c>
      <c r="E10" s="127">
        <f t="shared" si="0"/>
        <v>109.24160999999999</v>
      </c>
    </row>
    <row r="11" spans="1:6" ht="14.45" x14ac:dyDescent="0.35">
      <c r="A11" s="202" t="s">
        <v>189</v>
      </c>
      <c r="B11" s="202"/>
      <c r="C11" s="202"/>
      <c r="D11" s="202"/>
      <c r="E11" s="202"/>
      <c r="F11" s="130"/>
    </row>
  </sheetData>
  <mergeCells count="2">
    <mergeCell ref="A1:E1"/>
    <mergeCell ref="A11:E11"/>
  </mergeCells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6" sqref="C6"/>
    </sheetView>
  </sheetViews>
  <sheetFormatPr defaultRowHeight="15" x14ac:dyDescent="0.25"/>
  <cols>
    <col min="1" max="1" width="15.42578125" customWidth="1"/>
    <col min="2" max="2" width="16.42578125" customWidth="1"/>
  </cols>
  <sheetData>
    <row r="1" spans="1:2" ht="30" customHeight="1" x14ac:dyDescent="0.35">
      <c r="A1" s="179" t="s">
        <v>210</v>
      </c>
      <c r="B1" s="179"/>
    </row>
    <row r="2" spans="1:2" ht="14.45" x14ac:dyDescent="0.35">
      <c r="A2" s="63" t="s">
        <v>190</v>
      </c>
      <c r="B2" s="63" t="s">
        <v>191</v>
      </c>
    </row>
    <row r="3" spans="1:2" ht="14.45" x14ac:dyDescent="0.35">
      <c r="A3" s="63" t="s">
        <v>192</v>
      </c>
      <c r="B3" s="100">
        <v>1</v>
      </c>
    </row>
    <row r="4" spans="1:2" ht="14.45" x14ac:dyDescent="0.35">
      <c r="A4" s="63" t="s">
        <v>193</v>
      </c>
      <c r="B4" s="100">
        <v>0.5</v>
      </c>
    </row>
    <row r="5" spans="1:2" ht="14.45" x14ac:dyDescent="0.35">
      <c r="A5" s="63" t="s">
        <v>194</v>
      </c>
      <c r="B5" s="100">
        <v>0.5</v>
      </c>
    </row>
    <row r="6" spans="1:2" ht="14.45" x14ac:dyDescent="0.35">
      <c r="A6" s="63" t="s">
        <v>195</v>
      </c>
      <c r="B6" s="100">
        <v>0.5</v>
      </c>
    </row>
    <row r="7" spans="1:2" ht="14.45" x14ac:dyDescent="0.35">
      <c r="A7" s="63" t="s">
        <v>196</v>
      </c>
      <c r="B7" s="100">
        <v>0.5</v>
      </c>
    </row>
    <row r="8" spans="1:2" ht="14.45" x14ac:dyDescent="0.35">
      <c r="A8" s="63" t="s">
        <v>197</v>
      </c>
      <c r="B8" s="100">
        <v>0.5</v>
      </c>
    </row>
    <row r="9" spans="1:2" ht="14.45" x14ac:dyDescent="0.35">
      <c r="A9" s="63" t="s">
        <v>198</v>
      </c>
      <c r="B9" s="100">
        <v>0.25</v>
      </c>
    </row>
    <row r="10" spans="1:2" ht="14.45" x14ac:dyDescent="0.35">
      <c r="A10" s="63" t="s">
        <v>199</v>
      </c>
      <c r="B10" s="100">
        <v>0.25</v>
      </c>
    </row>
    <row r="11" spans="1:2" ht="14.45" x14ac:dyDescent="0.35">
      <c r="A11" s="63" t="s">
        <v>200</v>
      </c>
      <c r="B11" s="100">
        <v>0</v>
      </c>
    </row>
    <row r="12" spans="1:2" ht="14.45" x14ac:dyDescent="0.35">
      <c r="A12" s="63" t="s">
        <v>201</v>
      </c>
      <c r="B12" s="100">
        <v>0</v>
      </c>
    </row>
    <row r="13" spans="1:2" ht="14.45" x14ac:dyDescent="0.35">
      <c r="A13" s="63" t="s">
        <v>202</v>
      </c>
      <c r="B13" s="100">
        <v>0</v>
      </c>
    </row>
    <row r="14" spans="1:2" ht="20.45" customHeight="1" x14ac:dyDescent="0.35">
      <c r="A14" s="203" t="s">
        <v>211</v>
      </c>
      <c r="B14" s="203"/>
    </row>
  </sheetData>
  <mergeCells count="2">
    <mergeCell ref="A14:B14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5" sqref="B5"/>
    </sheetView>
  </sheetViews>
  <sheetFormatPr defaultRowHeight="15" x14ac:dyDescent="0.25"/>
  <cols>
    <col min="1" max="1" width="15.5703125" customWidth="1"/>
    <col min="2" max="2" width="19.7109375" customWidth="1"/>
    <col min="4" max="4" width="10.5703125" customWidth="1"/>
  </cols>
  <sheetData>
    <row r="1" spans="1:2" ht="29.1" customHeight="1" x14ac:dyDescent="0.35">
      <c r="A1" s="156" t="s">
        <v>212</v>
      </c>
      <c r="B1" s="156"/>
    </row>
    <row r="2" spans="1:2" ht="14.45" x14ac:dyDescent="0.35">
      <c r="A2" s="63" t="s">
        <v>298</v>
      </c>
      <c r="B2" s="63" t="s">
        <v>203</v>
      </c>
    </row>
    <row r="3" spans="1:2" ht="14.45" x14ac:dyDescent="0.35">
      <c r="A3" s="63" t="s">
        <v>204</v>
      </c>
      <c r="B3" s="63">
        <v>18</v>
      </c>
    </row>
    <row r="4" spans="1:2" ht="28.5" x14ac:dyDescent="0.35">
      <c r="A4" s="68" t="s">
        <v>205</v>
      </c>
      <c r="B4" s="63">
        <v>17</v>
      </c>
    </row>
    <row r="5" spans="1:2" ht="28.5" x14ac:dyDescent="0.35">
      <c r="A5" s="68" t="s">
        <v>206</v>
      </c>
      <c r="B5" s="63">
        <v>16</v>
      </c>
    </row>
    <row r="6" spans="1:2" ht="14.45" x14ac:dyDescent="0.35">
      <c r="A6" s="63" t="s">
        <v>207</v>
      </c>
      <c r="B6" s="63">
        <v>15</v>
      </c>
    </row>
    <row r="7" spans="1:2" ht="28.5" x14ac:dyDescent="0.35">
      <c r="A7" s="68" t="s">
        <v>208</v>
      </c>
      <c r="B7" s="63">
        <v>14</v>
      </c>
    </row>
    <row r="8" spans="1:2" ht="14.45" x14ac:dyDescent="0.35">
      <c r="A8" s="63" t="s">
        <v>146</v>
      </c>
      <c r="B8" s="63">
        <v>13</v>
      </c>
    </row>
    <row r="9" spans="1:2" ht="14.45" x14ac:dyDescent="0.35">
      <c r="A9" s="63" t="s">
        <v>149</v>
      </c>
      <c r="B9" s="63">
        <v>12</v>
      </c>
    </row>
    <row r="10" spans="1:2" ht="14.45" x14ac:dyDescent="0.35">
      <c r="A10" s="63" t="s">
        <v>152</v>
      </c>
      <c r="B10" s="63">
        <v>12</v>
      </c>
    </row>
    <row r="11" spans="1:2" ht="14.45" x14ac:dyDescent="0.35">
      <c r="A11" s="63" t="s">
        <v>145</v>
      </c>
      <c r="B11" s="63">
        <v>11</v>
      </c>
    </row>
    <row r="12" spans="1:2" ht="14.45" x14ac:dyDescent="0.35">
      <c r="A12" s="68" t="s">
        <v>209</v>
      </c>
      <c r="B12" s="63">
        <v>11</v>
      </c>
    </row>
    <row r="13" spans="1:2" ht="14.45" x14ac:dyDescent="0.35">
      <c r="A13" s="189" t="s">
        <v>213</v>
      </c>
      <c r="B13" s="189"/>
    </row>
  </sheetData>
  <autoFilter ref="A2:B12">
    <sortState ref="A3:B12">
      <sortCondition descending="1" ref="B2:B12"/>
    </sortState>
  </autoFilter>
  <mergeCells count="2">
    <mergeCell ref="A13:B13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7"/>
  <sheetViews>
    <sheetView workbookViewId="0">
      <pane ySplit="1" topLeftCell="A2" activePane="bottomLeft" state="frozen"/>
      <selection activeCell="H53" sqref="H53"/>
      <selection pane="bottomLeft" activeCell="E1" sqref="E1:G1"/>
    </sheetView>
  </sheetViews>
  <sheetFormatPr defaultColWidth="13.5703125" defaultRowHeight="15" customHeight="1" x14ac:dyDescent="0.2"/>
  <cols>
    <col min="1" max="1" width="16.140625" style="41" bestFit="1" customWidth="1"/>
    <col min="2" max="2" width="15.28515625" style="41" customWidth="1"/>
    <col min="3" max="3" width="15.5703125" style="41" customWidth="1"/>
    <col min="4" max="4" width="4.85546875" style="41" customWidth="1"/>
    <col min="5" max="5" width="11.42578125" style="41" customWidth="1"/>
    <col min="6" max="6" width="13.140625" style="41" customWidth="1"/>
    <col min="7" max="7" width="18.7109375" style="41" customWidth="1"/>
    <col min="8" max="8" width="9.140625" style="41" customWidth="1"/>
    <col min="9" max="9" width="9.42578125" style="41" customWidth="1"/>
    <col min="10" max="10" width="10.42578125" style="41" customWidth="1"/>
    <col min="11" max="23" width="10.85546875" style="41" customWidth="1"/>
    <col min="24" max="16384" width="13.5703125" style="41"/>
  </cols>
  <sheetData>
    <row r="1" spans="1:7" ht="32.450000000000003" customHeight="1" x14ac:dyDescent="0.3">
      <c r="A1" s="205" t="s">
        <v>218</v>
      </c>
      <c r="B1" s="205"/>
      <c r="C1" s="205"/>
      <c r="D1" s="128"/>
      <c r="E1" s="184" t="s">
        <v>219</v>
      </c>
      <c r="F1" s="184"/>
      <c r="G1" s="184"/>
    </row>
    <row r="2" spans="1:7" ht="33" customHeight="1" x14ac:dyDescent="0.3">
      <c r="A2" s="98"/>
      <c r="B2" s="99" t="s">
        <v>214</v>
      </c>
      <c r="C2" s="99" t="s">
        <v>215</v>
      </c>
      <c r="D2" s="43"/>
      <c r="E2" s="99"/>
      <c r="F2" s="129" t="s">
        <v>216</v>
      </c>
      <c r="G2" s="129" t="s">
        <v>217</v>
      </c>
    </row>
    <row r="3" spans="1:7" ht="15.75" customHeight="1" x14ac:dyDescent="0.3">
      <c r="A3" s="94">
        <v>44317</v>
      </c>
      <c r="B3" s="95">
        <v>8.8141048957899759E-2</v>
      </c>
      <c r="C3" s="95">
        <v>-1.3846892926783205E-3</v>
      </c>
      <c r="D3" s="42"/>
      <c r="E3" s="94">
        <v>44317</v>
      </c>
      <c r="F3" s="95">
        <v>2.1272045949313645E-2</v>
      </c>
      <c r="G3" s="95">
        <v>-6.275211062106123E-2</v>
      </c>
    </row>
    <row r="4" spans="1:7" ht="15.75" customHeight="1" x14ac:dyDescent="0.3">
      <c r="A4" s="94">
        <v>44348</v>
      </c>
      <c r="B4" s="95">
        <v>5.9132420682494358E-2</v>
      </c>
      <c r="C4" s="95">
        <v>-7.9287176631318568E-3</v>
      </c>
      <c r="D4" s="42"/>
      <c r="E4" s="94">
        <v>44348</v>
      </c>
      <c r="F4" s="95">
        <v>-2.2854988388844033E-3</v>
      </c>
      <c r="G4" s="95">
        <v>-6.5457835824554E-2</v>
      </c>
    </row>
    <row r="5" spans="1:7" ht="15.75" customHeight="1" x14ac:dyDescent="0.3">
      <c r="A5" s="94">
        <v>44378</v>
      </c>
      <c r="B5" s="95">
        <v>4.3598858943072027E-2</v>
      </c>
      <c r="C5" s="95">
        <v>9.3685481278069638E-3</v>
      </c>
      <c r="D5" s="42"/>
      <c r="E5" s="94">
        <v>44378</v>
      </c>
      <c r="F5" s="95">
        <v>-1.0755248293546349E-2</v>
      </c>
      <c r="G5" s="95">
        <v>-4.3202730420516255E-2</v>
      </c>
    </row>
    <row r="6" spans="1:7" ht="15.75" customHeight="1" x14ac:dyDescent="0.3">
      <c r="A6" s="94">
        <v>44409</v>
      </c>
      <c r="B6" s="95">
        <v>5.3971865048561218E-2</v>
      </c>
      <c r="C6" s="95">
        <v>2.7107592753790044E-2</v>
      </c>
      <c r="D6" s="42"/>
      <c r="E6" s="94">
        <v>44409</v>
      </c>
      <c r="F6" s="95">
        <v>1.1444243798679476E-3</v>
      </c>
      <c r="G6" s="95">
        <v>-2.437335015929698E-2</v>
      </c>
    </row>
    <row r="7" spans="1:7" ht="15.75" customHeight="1" x14ac:dyDescent="0.3">
      <c r="A7" s="94">
        <v>44440</v>
      </c>
      <c r="B7" s="95">
        <v>6.7036770342152385E-2</v>
      </c>
      <c r="C7" s="95">
        <v>4.2566043062131298E-2</v>
      </c>
      <c r="D7" s="42"/>
      <c r="E7" s="94">
        <v>44440</v>
      </c>
      <c r="F7" s="95">
        <v>2.4745678834688922E-2</v>
      </c>
      <c r="G7" s="95">
        <v>1.2448279407661911E-3</v>
      </c>
    </row>
    <row r="8" spans="1:7" ht="15.75" customHeight="1" x14ac:dyDescent="0.3">
      <c r="A8" s="94">
        <v>44470</v>
      </c>
      <c r="B8" s="95">
        <v>5.8998357535782198E-2</v>
      </c>
      <c r="C8" s="95">
        <v>4.1932986703316466E-2</v>
      </c>
      <c r="D8" s="42"/>
      <c r="E8" s="94">
        <v>44470</v>
      </c>
      <c r="F8" s="95">
        <v>1.7606359195538213E-2</v>
      </c>
      <c r="G8" s="95">
        <v>1.2080052627176929E-3</v>
      </c>
    </row>
    <row r="9" spans="1:7" ht="15.75" customHeight="1" x14ac:dyDescent="0.3">
      <c r="A9" s="94">
        <v>44501</v>
      </c>
      <c r="B9" s="95">
        <v>4.8050951860718838E-2</v>
      </c>
      <c r="C9" s="95">
        <v>4.1893044395847623E-2</v>
      </c>
      <c r="D9" s="42"/>
      <c r="E9" s="94">
        <v>44501</v>
      </c>
      <c r="F9" s="95">
        <v>4.9032694750450467E-3</v>
      </c>
      <c r="G9" s="95">
        <v>-1.0011203197332064E-3</v>
      </c>
    </row>
    <row r="10" spans="1:7" ht="15.75" customHeight="1" x14ac:dyDescent="0.3">
      <c r="A10" s="94">
        <v>44531</v>
      </c>
      <c r="B10" s="95">
        <v>4.9981884154558065E-2</v>
      </c>
      <c r="C10" s="95">
        <v>4.1541426136223247E-2</v>
      </c>
      <c r="D10" s="42"/>
      <c r="E10" s="94">
        <v>44531</v>
      </c>
      <c r="F10" s="95">
        <v>-3.4603075539074712E-3</v>
      </c>
      <c r="G10" s="95">
        <v>-1.1471161421608422E-2</v>
      </c>
    </row>
    <row r="11" spans="1:7" ht="15.75" customHeight="1" x14ac:dyDescent="0.3">
      <c r="A11" s="94">
        <v>44562</v>
      </c>
      <c r="B11" s="95">
        <v>4.0712172057287166E-2</v>
      </c>
      <c r="C11" s="95">
        <v>4.1482970041216261E-2</v>
      </c>
      <c r="D11" s="42"/>
      <c r="E11" s="94">
        <v>44562</v>
      </c>
      <c r="F11" s="95">
        <v>-1.9328914792171692E-2</v>
      </c>
      <c r="G11" s="95">
        <v>-1.8602585922700032E-2</v>
      </c>
    </row>
    <row r="12" spans="1:7" ht="15.75" customHeight="1" x14ac:dyDescent="0.3">
      <c r="A12" s="94">
        <v>44593</v>
      </c>
      <c r="B12" s="95">
        <v>4.3510170228323153E-2</v>
      </c>
      <c r="C12" s="95">
        <v>4.3642795358477926E-2</v>
      </c>
      <c r="D12" s="42"/>
      <c r="E12" s="94">
        <v>44593</v>
      </c>
      <c r="F12" s="95">
        <v>-1.9087920367257039E-2</v>
      </c>
      <c r="G12" s="95">
        <v>-1.8963251153728433E-2</v>
      </c>
    </row>
    <row r="13" spans="1:7" ht="15.75" customHeight="1" x14ac:dyDescent="0.3">
      <c r="A13" s="94">
        <v>44621</v>
      </c>
      <c r="B13" s="95">
        <v>3.9366428954008104E-2</v>
      </c>
      <c r="C13" s="95">
        <v>4.1408778604281382E-2</v>
      </c>
      <c r="D13" s="44"/>
      <c r="E13" s="94">
        <v>44621</v>
      </c>
      <c r="F13" s="95">
        <v>-3.4565978559021548E-2</v>
      </c>
      <c r="G13" s="95">
        <v>-3.2668905706633722E-2</v>
      </c>
    </row>
    <row r="14" spans="1:7" ht="15.75" customHeight="1" x14ac:dyDescent="0.3">
      <c r="A14" s="94">
        <v>44652</v>
      </c>
      <c r="B14" s="95">
        <v>4.011044503957284E-2</v>
      </c>
      <c r="C14" s="95">
        <v>4.3051685093103309E-2</v>
      </c>
      <c r="D14" s="42"/>
      <c r="E14" s="94">
        <v>44652</v>
      </c>
      <c r="F14" s="95">
        <v>-4.0272797785499304E-2</v>
      </c>
      <c r="G14" s="95">
        <v>-3.7558866682241954E-2</v>
      </c>
    </row>
    <row r="15" spans="1:7" ht="15.75" customHeight="1" x14ac:dyDescent="0.3">
      <c r="A15" s="94">
        <v>44682</v>
      </c>
      <c r="B15" s="95">
        <v>4.1558740818178119E-2</v>
      </c>
      <c r="C15" s="95">
        <v>4.3316381394371328E-2</v>
      </c>
      <c r="D15" s="42"/>
      <c r="E15" s="94">
        <v>44682</v>
      </c>
      <c r="F15" s="95">
        <v>-2.6710480592758157E-2</v>
      </c>
      <c r="G15" s="95">
        <v>-2.5068044996327088E-2</v>
      </c>
    </row>
    <row r="16" spans="1:7" ht="15.75" customHeight="1" x14ac:dyDescent="0.3">
      <c r="A16" s="94">
        <v>44713</v>
      </c>
      <c r="B16" s="95">
        <v>4.4276393080171728E-2</v>
      </c>
      <c r="C16" s="95">
        <v>4.6286648897504223E-2</v>
      </c>
      <c r="D16" s="42"/>
      <c r="E16" s="94">
        <v>44713</v>
      </c>
      <c r="F16" s="95">
        <v>-2.49009025443786E-2</v>
      </c>
      <c r="G16" s="95">
        <v>-2.3023814595130143E-2</v>
      </c>
    </row>
    <row r="17" spans="1:7" ht="15.75" customHeight="1" x14ac:dyDescent="0.3">
      <c r="A17" s="94">
        <v>44743</v>
      </c>
      <c r="B17" s="95">
        <v>4.838485857842012E-2</v>
      </c>
      <c r="C17" s="95">
        <v>4.4558858882923325E-2</v>
      </c>
      <c r="D17" s="42"/>
      <c r="E17" s="94">
        <v>44743</v>
      </c>
      <c r="F17" s="95">
        <v>-1.8379753757899353E-2</v>
      </c>
      <c r="G17" s="95">
        <v>-2.1962101149207935E-2</v>
      </c>
    </row>
    <row r="18" spans="1:7" ht="15.75" customHeight="1" x14ac:dyDescent="0.3">
      <c r="A18" s="94">
        <v>44774</v>
      </c>
      <c r="B18" s="95">
        <v>4.861979051575549E-2</v>
      </c>
      <c r="C18" s="95">
        <v>4.6727963222066737E-2</v>
      </c>
      <c r="D18" s="42"/>
      <c r="E18" s="94">
        <v>44774</v>
      </c>
      <c r="F18" s="95">
        <v>-2.1367953631616698E-2</v>
      </c>
      <c r="G18" s="95">
        <v>-2.313351521317708E-2</v>
      </c>
    </row>
    <row r="19" spans="1:7" ht="15.75" customHeight="1" x14ac:dyDescent="0.3">
      <c r="A19" s="94">
        <v>44805</v>
      </c>
      <c r="B19" s="95">
        <v>4.7901572707285123E-2</v>
      </c>
      <c r="C19" s="95">
        <v>4.6368928636844942E-2</v>
      </c>
      <c r="D19" s="42"/>
      <c r="E19" s="94">
        <v>44805</v>
      </c>
      <c r="F19" s="95">
        <v>-2.5760442607739575E-2</v>
      </c>
      <c r="G19" s="95">
        <v>-2.7185349793409475E-2</v>
      </c>
    </row>
    <row r="20" spans="1:7" ht="15.75" customHeight="1" x14ac:dyDescent="0.3">
      <c r="A20" s="94">
        <v>44835</v>
      </c>
      <c r="B20" s="95">
        <v>6.465993319759944E-2</v>
      </c>
      <c r="C20" s="95">
        <v>5.2649353280875166E-2</v>
      </c>
      <c r="D20" s="42"/>
      <c r="E20" s="94">
        <v>44835</v>
      </c>
      <c r="F20" s="95">
        <v>-4.7614002767801811E-3</v>
      </c>
      <c r="G20" s="95">
        <v>-1.5988828270884881E-2</v>
      </c>
    </row>
    <row r="21" spans="1:7" ht="15.75" customHeight="1" x14ac:dyDescent="0.3">
      <c r="A21" s="94">
        <v>44866</v>
      </c>
      <c r="B21" s="95">
        <v>7.490119366042558E-2</v>
      </c>
      <c r="C21" s="95">
        <v>5.5509529396841506E-2</v>
      </c>
      <c r="D21" s="42"/>
      <c r="E21" s="94">
        <v>44866</v>
      </c>
      <c r="F21" s="95">
        <v>1.3236445767645266E-2</v>
      </c>
      <c r="G21" s="95">
        <v>-5.0427608160259485E-3</v>
      </c>
    </row>
    <row r="22" spans="1:7" ht="15.75" customHeight="1" x14ac:dyDescent="0.3">
      <c r="A22" s="94">
        <v>44896</v>
      </c>
      <c r="B22" s="95">
        <v>7.521326763100733E-2</v>
      </c>
      <c r="C22" s="95">
        <v>5.4661896384732511E-2</v>
      </c>
      <c r="D22" s="42"/>
      <c r="E22" s="94">
        <v>44896</v>
      </c>
      <c r="F22" s="95">
        <v>1.3893933903885936E-2</v>
      </c>
      <c r="G22" s="95">
        <v>-5.4853941487840174E-3</v>
      </c>
    </row>
    <row r="23" spans="1:7" ht="15.75" customHeight="1" x14ac:dyDescent="0.3">
      <c r="A23" s="94">
        <v>44927</v>
      </c>
      <c r="B23" s="95">
        <v>7.722929514835486E-2</v>
      </c>
      <c r="C23" s="95">
        <v>5.3977160858436513E-2</v>
      </c>
      <c r="D23" s="42"/>
      <c r="E23" s="94">
        <v>44927</v>
      </c>
      <c r="F23" s="95">
        <v>8.160600183836797E-3</v>
      </c>
      <c r="G23" s="95">
        <v>-1.3600677351834345E-2</v>
      </c>
    </row>
    <row r="24" spans="1:7" ht="15.75" customHeight="1" x14ac:dyDescent="0.3">
      <c r="A24" s="94">
        <v>44958</v>
      </c>
      <c r="B24" s="95">
        <v>6.7437087391333028E-2</v>
      </c>
      <c r="C24" s="95">
        <v>5.2103593398452164E-2</v>
      </c>
      <c r="D24" s="42"/>
      <c r="E24" s="94">
        <v>44958</v>
      </c>
      <c r="F24" s="95">
        <v>2.3475249092297368E-4</v>
      </c>
      <c r="G24" s="95">
        <v>-1.4133395056087905E-2</v>
      </c>
    </row>
    <row r="25" spans="1:7" ht="15.75" customHeight="1" x14ac:dyDescent="0.3">
      <c r="A25" s="94">
        <v>44986</v>
      </c>
      <c r="B25" s="95">
        <v>6.2282364349627306E-2</v>
      </c>
      <c r="C25" s="95">
        <v>5.2458780161510621E-2</v>
      </c>
      <c r="D25" s="42"/>
      <c r="E25" s="94">
        <v>44986</v>
      </c>
      <c r="F25" s="95">
        <v>6.7810947515849485E-3</v>
      </c>
      <c r="G25" s="95">
        <v>-2.5292347570401441E-3</v>
      </c>
    </row>
    <row r="26" spans="1:7" ht="15.75" customHeight="1" x14ac:dyDescent="0.3">
      <c r="A26" s="94">
        <v>45017</v>
      </c>
      <c r="B26" s="95">
        <v>5.9111397295557033E-2</v>
      </c>
      <c r="C26" s="95">
        <v>5.4520760574311211E-2</v>
      </c>
      <c r="D26" s="42"/>
      <c r="E26" s="94">
        <v>45017</v>
      </c>
      <c r="F26" s="95">
        <v>1.1723862740945945E-2</v>
      </c>
      <c r="G26" s="95">
        <v>7.3386236358632395E-3</v>
      </c>
    </row>
    <row r="27" spans="1:7" ht="15.75" customHeight="1" x14ac:dyDescent="0.3">
      <c r="A27" s="94">
        <v>45047</v>
      </c>
      <c r="B27" s="95">
        <v>6.41138546622535E-2</v>
      </c>
      <c r="C27" s="95">
        <v>6.1779053862934363E-2</v>
      </c>
      <c r="D27" s="42"/>
      <c r="E27" s="94">
        <v>45047</v>
      </c>
      <c r="F27" s="95">
        <v>2.0886079820659598E-2</v>
      </c>
      <c r="G27" s="95">
        <v>1.8646126243571981E-2</v>
      </c>
    </row>
    <row r="28" spans="1:7" ht="15.75" customHeight="1" x14ac:dyDescent="0.3">
      <c r="A28" s="94">
        <v>45078</v>
      </c>
      <c r="B28" s="95">
        <v>8.1894830755138148E-2</v>
      </c>
      <c r="C28" s="95">
        <v>6.4780773617568288E-2</v>
      </c>
      <c r="D28" s="42"/>
      <c r="E28" s="94">
        <v>45078</v>
      </c>
      <c r="F28" s="95">
        <v>3.2528546559054128E-2</v>
      </c>
      <c r="G28" s="95">
        <v>1.6195394722429146E-2</v>
      </c>
    </row>
    <row r="29" spans="1:7" ht="15.75" customHeight="1" x14ac:dyDescent="0.3">
      <c r="A29" s="94">
        <v>45108</v>
      </c>
      <c r="B29" s="96">
        <v>8.0904057011979447E-2</v>
      </c>
      <c r="C29" s="96">
        <v>6.489810165668719E-2</v>
      </c>
      <c r="D29" s="42"/>
      <c r="E29" s="94">
        <v>45108</v>
      </c>
      <c r="F29" s="96">
        <v>4.272799238742131E-3</v>
      </c>
      <c r="G29" s="96">
        <v>-1.059840555031677E-2</v>
      </c>
    </row>
    <row r="30" spans="1:7" ht="15.75" customHeight="1" x14ac:dyDescent="0.3">
      <c r="A30" s="94">
        <v>45139</v>
      </c>
      <c r="B30" s="97">
        <v>8.0560135406235522E-2</v>
      </c>
      <c r="C30" s="97">
        <v>6.1579825770798013E-2</v>
      </c>
      <c r="D30" s="42"/>
      <c r="E30" s="94">
        <v>45139</v>
      </c>
      <c r="F30" s="97">
        <v>9.7131755688333321E-3</v>
      </c>
      <c r="G30" s="95">
        <v>-8.0226894583105279E-3</v>
      </c>
    </row>
    <row r="31" spans="1:7" ht="15.75" customHeight="1" x14ac:dyDescent="0.2">
      <c r="A31" s="94">
        <v>45170</v>
      </c>
      <c r="B31" s="97">
        <v>7.6738372102783226E-2</v>
      </c>
      <c r="C31" s="97">
        <v>6.0338758595495312E-2</v>
      </c>
      <c r="D31" s="42"/>
      <c r="E31" s="94">
        <v>45170</v>
      </c>
      <c r="F31" s="97">
        <v>2.226398729241641E-2</v>
      </c>
      <c r="G31" s="95">
        <v>6.6940635965841988E-3</v>
      </c>
    </row>
    <row r="32" spans="1:7" ht="15.75" customHeight="1" x14ac:dyDescent="0.2">
      <c r="A32" s="94">
        <v>45200</v>
      </c>
      <c r="B32" s="97">
        <v>7.2332491729787174E-2</v>
      </c>
      <c r="C32" s="97">
        <v>5.3422408424389944E-2</v>
      </c>
      <c r="D32" s="42"/>
      <c r="E32" s="94">
        <v>45200</v>
      </c>
      <c r="F32" s="97">
        <v>2.0149466731171906E-2</v>
      </c>
      <c r="G32" s="95">
        <v>2.1596067310103439E-3</v>
      </c>
    </row>
    <row r="33" spans="1:7" ht="15.75" customHeight="1" x14ac:dyDescent="0.2">
      <c r="A33" s="94">
        <v>45231</v>
      </c>
      <c r="B33" s="97">
        <v>6.8207478495981411E-2</v>
      </c>
      <c r="C33" s="97">
        <v>5.310477306398842E-2</v>
      </c>
      <c r="D33" s="42"/>
      <c r="E33" s="94">
        <v>45231</v>
      </c>
      <c r="F33" s="97">
        <v>1.9470153926921752E-2</v>
      </c>
      <c r="G33" s="95">
        <v>5.056514496924791E-3</v>
      </c>
    </row>
    <row r="34" spans="1:7" ht="15.75" customHeight="1" x14ac:dyDescent="0.2">
      <c r="A34" s="94">
        <v>45261</v>
      </c>
      <c r="B34" s="97">
        <v>6.7245287667857756E-2</v>
      </c>
      <c r="C34" s="97">
        <v>5.9050085837875077E-2</v>
      </c>
      <c r="D34" s="42"/>
      <c r="E34" s="94">
        <v>45261</v>
      </c>
      <c r="F34" s="97">
        <v>7.5114096267463459E-3</v>
      </c>
      <c r="G34" s="95">
        <v>-2.2510553364762931E-4</v>
      </c>
    </row>
    <row r="35" spans="1:7" ht="15.75" customHeight="1" x14ac:dyDescent="0.2">
      <c r="A35" s="94">
        <v>45292</v>
      </c>
      <c r="B35" s="97">
        <v>8.3699519396149613E-2</v>
      </c>
      <c r="C35" s="97">
        <v>6.1701988548798381E-2</v>
      </c>
      <c r="D35" s="42"/>
      <c r="E35" s="94">
        <v>45292</v>
      </c>
      <c r="F35" s="97">
        <v>2.8733446602431378E-2</v>
      </c>
      <c r="G35" s="95">
        <v>7.851647431801112E-3</v>
      </c>
    </row>
    <row r="36" spans="1:7" ht="15.75" customHeight="1" x14ac:dyDescent="0.2">
      <c r="A36" s="94">
        <v>45323</v>
      </c>
      <c r="B36" s="97">
        <v>8.2107096319084416E-2</v>
      </c>
      <c r="C36" s="97">
        <v>5.8995005871074202E-2</v>
      </c>
      <c r="D36" s="42"/>
      <c r="E36" s="94">
        <v>45323</v>
      </c>
      <c r="F36" s="97">
        <v>2.7251080230336733E-2</v>
      </c>
      <c r="G36" s="95">
        <v>5.3106272383356412E-3</v>
      </c>
    </row>
    <row r="37" spans="1:7" ht="15.75" customHeight="1" x14ac:dyDescent="0.2">
      <c r="A37" s="94">
        <v>45352</v>
      </c>
      <c r="B37" s="97">
        <v>7.0631763078675469E-2</v>
      </c>
      <c r="C37" s="97">
        <v>6.3437848079250125E-2</v>
      </c>
      <c r="D37" s="42"/>
      <c r="E37" s="94">
        <v>45352</v>
      </c>
      <c r="F37" s="97">
        <v>1.5303430090592762E-2</v>
      </c>
      <c r="G37" s="95">
        <v>8.481283740578327E-3</v>
      </c>
    </row>
    <row r="38" spans="1:7" ht="15.75" customHeight="1" x14ac:dyDescent="0.2">
      <c r="A38" s="94">
        <v>45383</v>
      </c>
      <c r="B38" s="97">
        <v>6.6726248378728759E-2</v>
      </c>
      <c r="C38" s="97">
        <v>5.7501379944802311E-2</v>
      </c>
      <c r="D38" s="42"/>
      <c r="E38" s="94">
        <v>45383</v>
      </c>
      <c r="F38" s="97">
        <v>1.1833704032449432E-2</v>
      </c>
      <c r="G38" s="95">
        <v>3.0835370510908788E-3</v>
      </c>
    </row>
    <row r="39" spans="1:7" ht="15.75" customHeight="1" x14ac:dyDescent="0.2">
      <c r="A39" s="189" t="s">
        <v>220</v>
      </c>
      <c r="B39" s="189"/>
      <c r="C39" s="189"/>
    </row>
    <row r="40" spans="1:7" ht="31.5" customHeight="1" x14ac:dyDescent="0.25">
      <c r="A40" s="204" t="s">
        <v>221</v>
      </c>
      <c r="B40" s="204"/>
      <c r="C40" s="204"/>
      <c r="D40" s="45"/>
      <c r="E40" s="45"/>
      <c r="F40" s="45"/>
    </row>
    <row r="41" spans="1:7" ht="15.75" customHeight="1" x14ac:dyDescent="0.25">
      <c r="B41" s="45"/>
      <c r="C41" s="45"/>
      <c r="D41" s="45"/>
      <c r="E41" s="45"/>
      <c r="F41" s="45"/>
    </row>
    <row r="42" spans="1:7" ht="15.75" customHeight="1" x14ac:dyDescent="0.25">
      <c r="A42" s="45"/>
      <c r="B42" s="45"/>
      <c r="C42" s="45"/>
      <c r="D42" s="45"/>
      <c r="E42" s="45"/>
      <c r="F42" s="45"/>
    </row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</sheetData>
  <mergeCells count="4">
    <mergeCell ref="A39:C39"/>
    <mergeCell ref="A40:C40"/>
    <mergeCell ref="A1:C1"/>
    <mergeCell ref="E1:G1"/>
  </mergeCells>
  <pageMargins left="0.7" right="0.7" top="0.75" bottom="0.75" header="0" footer="0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90" zoomScaleNormal="90" workbookViewId="0">
      <selection activeCell="K18" sqref="K18"/>
    </sheetView>
  </sheetViews>
  <sheetFormatPr defaultColWidth="8.7109375" defaultRowHeight="15" x14ac:dyDescent="0.25"/>
  <cols>
    <col min="1" max="1" width="3.28515625" style="46" customWidth="1"/>
    <col min="2" max="2" width="8.7109375" style="46"/>
    <col min="3" max="5" width="12.85546875" style="46" customWidth="1"/>
    <col min="6" max="7" width="11.85546875" style="46" customWidth="1"/>
    <col min="8" max="8" width="12" style="46" customWidth="1"/>
    <col min="9" max="9" width="15.42578125" style="46" customWidth="1"/>
    <col min="10" max="10" width="16.85546875" style="46" customWidth="1"/>
    <col min="11" max="11" width="16.42578125" style="46" customWidth="1"/>
    <col min="12" max="12" width="12.7109375" style="46" customWidth="1"/>
    <col min="13" max="14" width="13.85546875" style="46" customWidth="1"/>
    <col min="15" max="15" width="8.7109375" style="46"/>
    <col min="16" max="16" width="11.7109375" style="46" customWidth="1"/>
    <col min="17" max="16384" width="8.7109375" style="46"/>
  </cols>
  <sheetData>
    <row r="1" spans="1:16" ht="14.45" x14ac:dyDescent="0.35">
      <c r="B1" s="207" t="s">
        <v>277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</row>
    <row r="2" spans="1:16" ht="41.1" customHeight="1" x14ac:dyDescent="0.35">
      <c r="A2" s="47"/>
      <c r="B2" s="88" t="s">
        <v>222</v>
      </c>
      <c r="C2" s="76" t="s">
        <v>223</v>
      </c>
      <c r="D2" s="76" t="s">
        <v>224</v>
      </c>
      <c r="E2" s="76" t="s">
        <v>225</v>
      </c>
      <c r="F2" s="76" t="s">
        <v>226</v>
      </c>
      <c r="G2" s="76" t="s">
        <v>227</v>
      </c>
      <c r="H2" s="76" t="s">
        <v>228</v>
      </c>
      <c r="I2" s="76" t="s">
        <v>229</v>
      </c>
      <c r="J2" s="76" t="s">
        <v>230</v>
      </c>
      <c r="K2" s="76" t="s">
        <v>231</v>
      </c>
      <c r="L2" s="76" t="s">
        <v>232</v>
      </c>
      <c r="M2" s="76" t="s">
        <v>233</v>
      </c>
      <c r="N2" s="93" t="s">
        <v>234</v>
      </c>
      <c r="P2" s="48"/>
    </row>
    <row r="3" spans="1:16" s="50" customFormat="1" ht="18" customHeight="1" x14ac:dyDescent="0.35">
      <c r="A3" s="49"/>
      <c r="B3" s="77" t="s">
        <v>235</v>
      </c>
      <c r="C3" s="78">
        <v>7126.7783333333336</v>
      </c>
      <c r="D3" s="78">
        <v>6744.3708333333334</v>
      </c>
      <c r="E3" s="79" t="s">
        <v>236</v>
      </c>
      <c r="F3" s="79" t="s">
        <v>236</v>
      </c>
      <c r="G3" s="77">
        <v>0.54400000000000004</v>
      </c>
      <c r="H3" s="80">
        <v>0.27</v>
      </c>
      <c r="I3" s="79" t="s">
        <v>236</v>
      </c>
      <c r="J3" s="78">
        <v>5647.42</v>
      </c>
      <c r="K3" s="78">
        <f>J3*L3</f>
        <v>2586.51836</v>
      </c>
      <c r="L3" s="81">
        <v>0.45800000000000002</v>
      </c>
      <c r="M3" s="82" t="s">
        <v>236</v>
      </c>
      <c r="N3" s="83" t="s">
        <v>236</v>
      </c>
      <c r="P3" s="51"/>
    </row>
    <row r="4" spans="1:16" ht="14.45" x14ac:dyDescent="0.35">
      <c r="A4" s="47"/>
      <c r="B4" s="84" t="s">
        <v>237</v>
      </c>
      <c r="C4" s="85">
        <v>7189.6875</v>
      </c>
      <c r="D4" s="85">
        <v>6807.2683333333334</v>
      </c>
      <c r="E4" s="85">
        <f>C4-C3</f>
        <v>62.909166666666351</v>
      </c>
      <c r="F4" s="85">
        <f t="shared" ref="E4:F16" si="0">D4-D3</f>
        <v>62.897500000000036</v>
      </c>
      <c r="G4" s="84">
        <v>0.54400000000000004</v>
      </c>
      <c r="H4" s="86">
        <f>H3+0.01</f>
        <v>0.28000000000000003</v>
      </c>
      <c r="I4" s="85">
        <f t="shared" ref="I4:I16" si="1">(E4*G4)+(F4*H4)</f>
        <v>51.833886666666501</v>
      </c>
      <c r="J4" s="85">
        <f>J3+I4</f>
        <v>5699.2538866666664</v>
      </c>
      <c r="K4" s="85">
        <f>J4*L4</f>
        <v>2560.6747712793335</v>
      </c>
      <c r="L4" s="87">
        <f>L3-0.87%</f>
        <v>0.44930000000000003</v>
      </c>
      <c r="M4" s="85">
        <f>K3-K4</f>
        <v>25.843588720666503</v>
      </c>
      <c r="N4" s="85">
        <f>I4+M4</f>
        <v>77.677475387333004</v>
      </c>
      <c r="O4" s="52"/>
      <c r="P4" s="52"/>
    </row>
    <row r="5" spans="1:16" ht="14.45" x14ac:dyDescent="0.35">
      <c r="A5" s="47"/>
      <c r="B5" s="84" t="s">
        <v>238</v>
      </c>
      <c r="C5" s="85">
        <v>7252.588333333334</v>
      </c>
      <c r="D5" s="85">
        <v>6870.168333333334</v>
      </c>
      <c r="E5" s="85">
        <f t="shared" si="0"/>
        <v>62.900833333334049</v>
      </c>
      <c r="F5" s="85">
        <f t="shared" si="0"/>
        <v>62.900000000000546</v>
      </c>
      <c r="G5" s="84">
        <v>0.54400000000000004</v>
      </c>
      <c r="H5" s="86">
        <f t="shared" ref="H5:H16" si="2">H4+0.01</f>
        <v>0.29000000000000004</v>
      </c>
      <c r="I5" s="85">
        <f t="shared" si="1"/>
        <v>52.459053333333884</v>
      </c>
      <c r="J5" s="85">
        <f t="shared" ref="J5:J16" si="3">J4+I5</f>
        <v>5751.7129400000003</v>
      </c>
      <c r="K5" s="85">
        <f t="shared" ref="K5:K16" si="4">J5*L5</f>
        <v>2534.2047213640003</v>
      </c>
      <c r="L5" s="87">
        <f t="shared" ref="L5:L16" si="5">L4-0.87%</f>
        <v>0.44060000000000005</v>
      </c>
      <c r="M5" s="85">
        <f t="shared" ref="M5:M16" si="6">K4-K5</f>
        <v>26.47004991533322</v>
      </c>
      <c r="N5" s="85">
        <f t="shared" ref="N5:N16" si="7">I5+M5</f>
        <v>78.929103248667104</v>
      </c>
      <c r="P5" s="52"/>
    </row>
    <row r="6" spans="1:16" ht="14.45" x14ac:dyDescent="0.35">
      <c r="A6" s="47"/>
      <c r="B6" s="84" t="s">
        <v>239</v>
      </c>
      <c r="C6" s="85">
        <v>7315.5066666666662</v>
      </c>
      <c r="D6" s="85">
        <v>6933.0866666666661</v>
      </c>
      <c r="E6" s="85">
        <f t="shared" si="0"/>
        <v>62.918333333332157</v>
      </c>
      <c r="F6" s="85">
        <f t="shared" si="0"/>
        <v>62.918333333332157</v>
      </c>
      <c r="G6" s="84">
        <v>0.54400000000000004</v>
      </c>
      <c r="H6" s="86">
        <f t="shared" si="2"/>
        <v>0.30000000000000004</v>
      </c>
      <c r="I6" s="85">
        <f t="shared" si="1"/>
        <v>53.103073333332347</v>
      </c>
      <c r="J6" s="85">
        <f t="shared" si="3"/>
        <v>5804.8160133333331</v>
      </c>
      <c r="K6" s="85">
        <f t="shared" si="4"/>
        <v>2507.1000361586671</v>
      </c>
      <c r="L6" s="87">
        <f t="shared" si="5"/>
        <v>0.43190000000000006</v>
      </c>
      <c r="M6" s="85">
        <f t="shared" si="6"/>
        <v>27.104685205333226</v>
      </c>
      <c r="N6" s="85">
        <f t="shared" si="7"/>
        <v>80.207758538665573</v>
      </c>
      <c r="P6" s="52"/>
    </row>
    <row r="7" spans="1:16" ht="14.45" x14ac:dyDescent="0.35">
      <c r="A7" s="47"/>
      <c r="B7" s="84" t="s">
        <v>240</v>
      </c>
      <c r="C7" s="85">
        <v>7368.5358333333334</v>
      </c>
      <c r="D7" s="85">
        <v>6987.4358333333339</v>
      </c>
      <c r="E7" s="85">
        <f t="shared" si="0"/>
        <v>53.029166666667152</v>
      </c>
      <c r="F7" s="85">
        <f t="shared" si="0"/>
        <v>54.34916666666777</v>
      </c>
      <c r="G7" s="84">
        <v>0.54400000000000004</v>
      </c>
      <c r="H7" s="86">
        <f t="shared" si="2"/>
        <v>0.31000000000000005</v>
      </c>
      <c r="I7" s="85">
        <f t="shared" si="1"/>
        <v>45.696108333333939</v>
      </c>
      <c r="J7" s="85">
        <f t="shared" si="3"/>
        <v>5850.5121216666666</v>
      </c>
      <c r="K7" s="85">
        <f t="shared" si="4"/>
        <v>2475.9367298893339</v>
      </c>
      <c r="L7" s="87">
        <f t="shared" si="5"/>
        <v>0.42320000000000008</v>
      </c>
      <c r="M7" s="85">
        <f t="shared" si="6"/>
        <v>31.163306269333134</v>
      </c>
      <c r="N7" s="85">
        <f t="shared" si="7"/>
        <v>76.859414602667073</v>
      </c>
      <c r="P7" s="52"/>
    </row>
    <row r="8" spans="1:16" ht="15.6" x14ac:dyDescent="0.35">
      <c r="A8" s="47"/>
      <c r="B8" s="84" t="s">
        <v>241</v>
      </c>
      <c r="C8" s="85">
        <v>7420.6750000000002</v>
      </c>
      <c r="D8" s="85">
        <v>7041.0241666666661</v>
      </c>
      <c r="E8" s="85">
        <f t="shared" si="0"/>
        <v>52.139166666666824</v>
      </c>
      <c r="F8" s="85">
        <f t="shared" si="0"/>
        <v>53.58833333333223</v>
      </c>
      <c r="G8" s="84">
        <v>0.54400000000000004</v>
      </c>
      <c r="H8" s="86">
        <f t="shared" si="2"/>
        <v>0.32000000000000006</v>
      </c>
      <c r="I8" s="85">
        <f t="shared" si="1"/>
        <v>45.511973333333074</v>
      </c>
      <c r="J8" s="85">
        <f t="shared" si="3"/>
        <v>5896.0240949999998</v>
      </c>
      <c r="K8" s="85">
        <f t="shared" si="4"/>
        <v>2443.9019873775005</v>
      </c>
      <c r="L8" s="87">
        <f t="shared" si="5"/>
        <v>0.41450000000000009</v>
      </c>
      <c r="M8" s="85">
        <f t="shared" si="6"/>
        <v>32.034742511833429</v>
      </c>
      <c r="N8" s="85">
        <f t="shared" si="7"/>
        <v>77.546715845166503</v>
      </c>
      <c r="O8" s="53"/>
      <c r="P8" s="52"/>
    </row>
    <row r="9" spans="1:16" ht="14.45" x14ac:dyDescent="0.35">
      <c r="A9" s="47"/>
      <c r="B9" s="84" t="s">
        <v>242</v>
      </c>
      <c r="C9" s="85">
        <v>7472.8241666666663</v>
      </c>
      <c r="D9" s="85">
        <v>7094.6416666666664</v>
      </c>
      <c r="E9" s="85">
        <f t="shared" si="0"/>
        <v>52.149166666666133</v>
      </c>
      <c r="F9" s="85">
        <f t="shared" si="0"/>
        <v>53.617500000000291</v>
      </c>
      <c r="G9" s="84">
        <v>0.54400000000000004</v>
      </c>
      <c r="H9" s="86">
        <f t="shared" si="2"/>
        <v>0.33000000000000007</v>
      </c>
      <c r="I9" s="85">
        <f t="shared" si="1"/>
        <v>46.062921666666476</v>
      </c>
      <c r="J9" s="85">
        <f t="shared" si="3"/>
        <v>5942.0870166666664</v>
      </c>
      <c r="K9" s="85">
        <f t="shared" si="4"/>
        <v>2411.2989113633339</v>
      </c>
      <c r="L9" s="87">
        <f t="shared" si="5"/>
        <v>0.40580000000000011</v>
      </c>
      <c r="M9" s="85">
        <f t="shared" si="6"/>
        <v>32.603076014166618</v>
      </c>
      <c r="N9" s="85">
        <f t="shared" si="7"/>
        <v>78.665997680833101</v>
      </c>
      <c r="P9" s="52"/>
    </row>
    <row r="10" spans="1:16" ht="14.45" x14ac:dyDescent="0.35">
      <c r="A10" s="47"/>
      <c r="B10" s="84" t="s">
        <v>243</v>
      </c>
      <c r="C10" s="85">
        <v>7524.9466666666667</v>
      </c>
      <c r="D10" s="85">
        <v>7148.1883333333335</v>
      </c>
      <c r="E10" s="85">
        <f t="shared" si="0"/>
        <v>52.1225000000004</v>
      </c>
      <c r="F10" s="85">
        <f t="shared" si="0"/>
        <v>53.546666666667079</v>
      </c>
      <c r="G10" s="84">
        <v>0.54400000000000004</v>
      </c>
      <c r="H10" s="86">
        <f t="shared" si="2"/>
        <v>0.34000000000000008</v>
      </c>
      <c r="I10" s="85">
        <f t="shared" si="1"/>
        <v>46.560506666667031</v>
      </c>
      <c r="J10" s="85">
        <f t="shared" si="3"/>
        <v>5988.6475233333331</v>
      </c>
      <c r="K10" s="85">
        <f t="shared" si="4"/>
        <v>2378.0919315156671</v>
      </c>
      <c r="L10" s="87">
        <f t="shared" si="5"/>
        <v>0.39710000000000012</v>
      </c>
      <c r="M10" s="85">
        <f t="shared" si="6"/>
        <v>33.206979847666844</v>
      </c>
      <c r="N10" s="85">
        <f t="shared" si="7"/>
        <v>79.767486514333882</v>
      </c>
      <c r="O10" s="52"/>
      <c r="P10" s="52"/>
    </row>
    <row r="11" spans="1:16" ht="14.45" x14ac:dyDescent="0.35">
      <c r="A11" s="47"/>
      <c r="B11" s="84" t="s">
        <v>244</v>
      </c>
      <c r="C11" s="85">
        <v>7577.1125000000002</v>
      </c>
      <c r="D11" s="85">
        <v>7201.82</v>
      </c>
      <c r="E11" s="85">
        <f t="shared" si="0"/>
        <v>52.165833333333467</v>
      </c>
      <c r="F11" s="85">
        <f t="shared" si="0"/>
        <v>53.631666666666206</v>
      </c>
      <c r="G11" s="84">
        <v>0.54400000000000004</v>
      </c>
      <c r="H11" s="86">
        <f t="shared" si="2"/>
        <v>0.35000000000000009</v>
      </c>
      <c r="I11" s="85">
        <f t="shared" si="1"/>
        <v>47.149296666666586</v>
      </c>
      <c r="J11" s="85">
        <f t="shared" si="3"/>
        <v>6035.7968199999996</v>
      </c>
      <c r="K11" s="85">
        <f t="shared" si="4"/>
        <v>2344.3034848880006</v>
      </c>
      <c r="L11" s="87">
        <f t="shared" si="5"/>
        <v>0.38840000000000013</v>
      </c>
      <c r="M11" s="85">
        <f t="shared" si="6"/>
        <v>33.788446627666417</v>
      </c>
      <c r="N11" s="85">
        <f t="shared" si="7"/>
        <v>80.937743294333004</v>
      </c>
      <c r="P11" s="52"/>
    </row>
    <row r="12" spans="1:16" ht="14.45" x14ac:dyDescent="0.35">
      <c r="A12" s="47"/>
      <c r="B12" s="84" t="s">
        <v>245</v>
      </c>
      <c r="C12" s="85">
        <v>7620.9775</v>
      </c>
      <c r="D12" s="85">
        <v>7246.4858333333341</v>
      </c>
      <c r="E12" s="85">
        <f t="shared" si="0"/>
        <v>43.864999999999782</v>
      </c>
      <c r="F12" s="85">
        <f t="shared" si="0"/>
        <v>44.665833333334376</v>
      </c>
      <c r="G12" s="84">
        <v>0.54400000000000004</v>
      </c>
      <c r="H12" s="86">
        <f t="shared" si="2"/>
        <v>0.3600000000000001</v>
      </c>
      <c r="I12" s="85">
        <f t="shared" si="1"/>
        <v>39.94226000000026</v>
      </c>
      <c r="J12" s="85">
        <f t="shared" si="3"/>
        <v>6075.7390799999994</v>
      </c>
      <c r="K12" s="85">
        <f t="shared" si="4"/>
        <v>2306.9581286760008</v>
      </c>
      <c r="L12" s="87">
        <f t="shared" si="5"/>
        <v>0.37970000000000015</v>
      </c>
      <c r="M12" s="85">
        <f t="shared" si="6"/>
        <v>37.345356211999842</v>
      </c>
      <c r="N12" s="85">
        <f t="shared" si="7"/>
        <v>77.287616212000103</v>
      </c>
      <c r="P12" s="52"/>
    </row>
    <row r="13" spans="1:16" ht="14.45" x14ac:dyDescent="0.35">
      <c r="A13" s="47"/>
      <c r="B13" s="84" t="s">
        <v>246</v>
      </c>
      <c r="C13" s="85">
        <v>7664.06</v>
      </c>
      <c r="D13" s="85">
        <v>7290.4366666666665</v>
      </c>
      <c r="E13" s="85">
        <f t="shared" si="0"/>
        <v>43.082500000000437</v>
      </c>
      <c r="F13" s="85">
        <f t="shared" si="0"/>
        <v>43.950833333332412</v>
      </c>
      <c r="G13" s="84">
        <v>0.54400000000000004</v>
      </c>
      <c r="H13" s="86">
        <f t="shared" si="2"/>
        <v>0.37000000000000011</v>
      </c>
      <c r="I13" s="85">
        <f t="shared" si="1"/>
        <v>39.698688333333237</v>
      </c>
      <c r="J13" s="85">
        <f t="shared" si="3"/>
        <v>6115.4377683333323</v>
      </c>
      <c r="K13" s="85">
        <f t="shared" si="4"/>
        <v>2268.8274120516671</v>
      </c>
      <c r="L13" s="87">
        <f t="shared" si="5"/>
        <v>0.37100000000000016</v>
      </c>
      <c r="M13" s="85">
        <f t="shared" si="6"/>
        <v>38.130716624333672</v>
      </c>
      <c r="N13" s="85">
        <f t="shared" si="7"/>
        <v>77.82940495766691</v>
      </c>
      <c r="P13" s="52"/>
    </row>
    <row r="14" spans="1:16" ht="14.45" x14ac:dyDescent="0.35">
      <c r="A14" s="47"/>
      <c r="B14" s="84" t="s">
        <v>247</v>
      </c>
      <c r="C14" s="85">
        <v>7707.1949999999997</v>
      </c>
      <c r="D14" s="85">
        <v>7334.3325000000004</v>
      </c>
      <c r="E14" s="85">
        <f t="shared" si="0"/>
        <v>43.134999999999309</v>
      </c>
      <c r="F14" s="85">
        <f t="shared" si="0"/>
        <v>43.89583333333394</v>
      </c>
      <c r="G14" s="84">
        <v>0.54400000000000004</v>
      </c>
      <c r="H14" s="86">
        <f t="shared" si="2"/>
        <v>0.38000000000000012</v>
      </c>
      <c r="I14" s="85">
        <f t="shared" si="1"/>
        <v>40.145856666666525</v>
      </c>
      <c r="J14" s="85">
        <f t="shared" si="3"/>
        <v>6155.5836249999984</v>
      </c>
      <c r="K14" s="85">
        <f t="shared" si="4"/>
        <v>2230.1679473375007</v>
      </c>
      <c r="L14" s="87">
        <f t="shared" si="5"/>
        <v>0.36230000000000018</v>
      </c>
      <c r="M14" s="85">
        <f t="shared" si="6"/>
        <v>38.659464714166461</v>
      </c>
      <c r="N14" s="85">
        <f t="shared" si="7"/>
        <v>78.805321380832993</v>
      </c>
      <c r="P14" s="52"/>
    </row>
    <row r="15" spans="1:16" ht="14.45" x14ac:dyDescent="0.35">
      <c r="A15" s="47"/>
      <c r="B15" s="84" t="s">
        <v>248</v>
      </c>
      <c r="C15" s="85">
        <v>7750.28</v>
      </c>
      <c r="D15" s="85">
        <v>7378.25</v>
      </c>
      <c r="E15" s="85">
        <f t="shared" si="0"/>
        <v>43.085000000000036</v>
      </c>
      <c r="F15" s="85">
        <f t="shared" si="0"/>
        <v>43.917499999999563</v>
      </c>
      <c r="G15" s="84">
        <v>0.54400000000000004</v>
      </c>
      <c r="H15" s="86">
        <f t="shared" si="2"/>
        <v>0.39000000000000012</v>
      </c>
      <c r="I15" s="85">
        <f t="shared" si="1"/>
        <v>40.566064999999853</v>
      </c>
      <c r="J15" s="85">
        <f t="shared" si="3"/>
        <v>6196.1496899999984</v>
      </c>
      <c r="K15" s="85">
        <f t="shared" si="4"/>
        <v>2190.9585303840008</v>
      </c>
      <c r="L15" s="87">
        <f t="shared" si="5"/>
        <v>0.35360000000000019</v>
      </c>
      <c r="M15" s="85">
        <f t="shared" si="6"/>
        <v>39.20941695349984</v>
      </c>
      <c r="N15" s="85">
        <f t="shared" si="7"/>
        <v>79.775481953499693</v>
      </c>
      <c r="P15" s="52"/>
    </row>
    <row r="16" spans="1:16" ht="14.45" x14ac:dyDescent="0.35">
      <c r="A16" s="47"/>
      <c r="B16" s="84" t="s">
        <v>249</v>
      </c>
      <c r="C16" s="85">
        <v>7793.415</v>
      </c>
      <c r="D16" s="85">
        <v>7422.206666666666</v>
      </c>
      <c r="E16" s="85">
        <f t="shared" si="0"/>
        <v>43.135000000000218</v>
      </c>
      <c r="F16" s="85">
        <f t="shared" si="0"/>
        <v>43.956666666666024</v>
      </c>
      <c r="G16" s="84">
        <v>0.54400000000000004</v>
      </c>
      <c r="H16" s="86">
        <f t="shared" si="2"/>
        <v>0.40000000000000013</v>
      </c>
      <c r="I16" s="85">
        <f t="shared" si="1"/>
        <v>41.048106666666541</v>
      </c>
      <c r="J16" s="85">
        <f t="shared" si="3"/>
        <v>6237.1977966666645</v>
      </c>
      <c r="K16" s="85">
        <f t="shared" si="4"/>
        <v>2151.2095200703338</v>
      </c>
      <c r="L16" s="87">
        <f t="shared" si="5"/>
        <v>0.34490000000000021</v>
      </c>
      <c r="M16" s="85">
        <f t="shared" si="6"/>
        <v>39.749010313666986</v>
      </c>
      <c r="N16" s="85">
        <f t="shared" si="7"/>
        <v>80.797116980333527</v>
      </c>
      <c r="P16" s="52"/>
    </row>
    <row r="17" spans="2:14" ht="14.45" x14ac:dyDescent="0.35">
      <c r="B17" s="206" t="s">
        <v>278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2:14" ht="104.45" customHeight="1" x14ac:dyDescent="0.35">
      <c r="H18" s="90" t="s">
        <v>250</v>
      </c>
      <c r="I18" s="89"/>
      <c r="J18" s="91" t="s">
        <v>251</v>
      </c>
      <c r="K18" s="92" t="s">
        <v>253</v>
      </c>
      <c r="L18" s="92" t="s">
        <v>254</v>
      </c>
    </row>
    <row r="19" spans="2:14" ht="90.95" x14ac:dyDescent="0.35">
      <c r="J19" s="91" t="s">
        <v>252</v>
      </c>
      <c r="K19" s="89"/>
      <c r="L19" s="90" t="s">
        <v>255</v>
      </c>
    </row>
  </sheetData>
  <mergeCells count="2">
    <mergeCell ref="B17:N17"/>
    <mergeCell ref="B1:N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15" sqref="C15"/>
    </sheetView>
  </sheetViews>
  <sheetFormatPr defaultRowHeight="15" x14ac:dyDescent="0.25"/>
  <cols>
    <col min="2" max="2" width="14.28515625" customWidth="1"/>
    <col min="3" max="3" width="17.7109375" customWidth="1"/>
    <col min="6" max="6" width="16.85546875" customWidth="1"/>
    <col min="7" max="7" width="20.140625" customWidth="1"/>
  </cols>
  <sheetData>
    <row r="1" spans="1:7" ht="14.45" x14ac:dyDescent="0.35">
      <c r="A1" s="163" t="s">
        <v>261</v>
      </c>
      <c r="B1" s="163"/>
      <c r="C1" s="163"/>
      <c r="D1" s="163"/>
      <c r="E1" s="163"/>
      <c r="F1" s="163"/>
      <c r="G1" s="163"/>
    </row>
    <row r="2" spans="1:7" ht="40.5" customHeight="1" x14ac:dyDescent="0.35">
      <c r="A2" s="123" t="s">
        <v>276</v>
      </c>
      <c r="B2" s="124" t="s">
        <v>260</v>
      </c>
      <c r="C2" s="125" t="s">
        <v>259</v>
      </c>
      <c r="D2" s="126"/>
      <c r="E2" s="68" t="s">
        <v>276</v>
      </c>
      <c r="F2" s="68" t="s">
        <v>258</v>
      </c>
      <c r="G2" s="68" t="s">
        <v>257</v>
      </c>
    </row>
    <row r="3" spans="1:7" ht="14.45" x14ac:dyDescent="0.35">
      <c r="A3" s="70">
        <v>2013</v>
      </c>
      <c r="B3" s="63">
        <v>1564000</v>
      </c>
      <c r="C3" s="71"/>
      <c r="E3" s="63">
        <v>2013</v>
      </c>
      <c r="F3" s="75">
        <f>Table1[[#This Row],[Formal Contract Workforce (numbers)]]/100000</f>
        <v>15.64</v>
      </c>
      <c r="G3" s="63"/>
    </row>
    <row r="4" spans="1:7" ht="14.45" x14ac:dyDescent="0.35">
      <c r="A4" s="70">
        <v>2014</v>
      </c>
      <c r="B4" s="63">
        <v>1725000</v>
      </c>
      <c r="C4" s="71">
        <v>10.3</v>
      </c>
      <c r="E4" s="63">
        <v>2014</v>
      </c>
      <c r="F4" s="75">
        <f>Table1[[#This Row],[Formal Contract Workforce (numbers)]]/100000</f>
        <v>17.25</v>
      </c>
      <c r="G4" s="63">
        <v>10.3</v>
      </c>
    </row>
    <row r="5" spans="1:7" ht="14.45" x14ac:dyDescent="0.35">
      <c r="A5" s="70">
        <v>2015</v>
      </c>
      <c r="B5" s="63">
        <v>1903040</v>
      </c>
      <c r="C5" s="71">
        <v>10.3</v>
      </c>
      <c r="E5" s="63">
        <v>2015</v>
      </c>
      <c r="F5" s="75">
        <f>Table1[[#This Row],[Formal Contract Workforce (numbers)]]/100000</f>
        <v>19.0304</v>
      </c>
      <c r="G5" s="63">
        <v>10.3</v>
      </c>
    </row>
    <row r="6" spans="1:7" ht="14.45" x14ac:dyDescent="0.35">
      <c r="A6" s="70">
        <v>2016</v>
      </c>
      <c r="B6" s="63">
        <v>2100000</v>
      </c>
      <c r="C6" s="71">
        <v>10.3</v>
      </c>
      <c r="E6" s="63">
        <v>2016</v>
      </c>
      <c r="F6" s="75">
        <f>Table1[[#This Row],[Formal Contract Workforce (numbers)]]/100000</f>
        <v>21</v>
      </c>
      <c r="G6" s="63">
        <v>10.3</v>
      </c>
    </row>
    <row r="7" spans="1:7" ht="14.45" x14ac:dyDescent="0.35">
      <c r="A7" s="70">
        <v>2017</v>
      </c>
      <c r="B7" s="63">
        <v>2441500</v>
      </c>
      <c r="C7" s="71">
        <v>16.3</v>
      </c>
      <c r="E7" s="63">
        <v>2017</v>
      </c>
      <c r="F7" s="75">
        <f>Table1[[#This Row],[Formal Contract Workforce (numbers)]]/100000</f>
        <v>24.414999999999999</v>
      </c>
      <c r="G7" s="63">
        <v>16.3</v>
      </c>
    </row>
    <row r="8" spans="1:7" ht="14.45" x14ac:dyDescent="0.35">
      <c r="A8" s="70">
        <v>2018</v>
      </c>
      <c r="B8" s="63">
        <v>2838500</v>
      </c>
      <c r="C8" s="71">
        <v>16.3</v>
      </c>
      <c r="E8" s="63">
        <v>2018</v>
      </c>
      <c r="F8" s="75">
        <f>Table1[[#This Row],[Formal Contract Workforce (numbers)]]/100000</f>
        <v>28.385000000000002</v>
      </c>
      <c r="G8" s="63">
        <v>16.3</v>
      </c>
    </row>
    <row r="9" spans="1:7" ht="14.45" x14ac:dyDescent="0.35">
      <c r="A9" s="70">
        <v>2019</v>
      </c>
      <c r="B9" s="63">
        <v>3300000</v>
      </c>
      <c r="C9" s="71">
        <v>16.3</v>
      </c>
      <c r="E9" s="63">
        <v>2019</v>
      </c>
      <c r="F9" s="75">
        <f>Table1[[#This Row],[Formal Contract Workforce (numbers)]]/100000</f>
        <v>33</v>
      </c>
      <c r="G9" s="63">
        <v>16.3</v>
      </c>
    </row>
    <row r="10" spans="1:7" ht="14.45" x14ac:dyDescent="0.35">
      <c r="A10" s="70">
        <v>2020</v>
      </c>
      <c r="B10" s="63">
        <v>3750000</v>
      </c>
      <c r="C10" s="71">
        <v>13.36</v>
      </c>
      <c r="E10" s="63">
        <v>2020</v>
      </c>
      <c r="F10" s="75">
        <f>Table1[[#This Row],[Formal Contract Workforce (numbers)]]/100000</f>
        <v>37.5</v>
      </c>
      <c r="G10" s="63">
        <v>13.36</v>
      </c>
    </row>
    <row r="11" spans="1:7" ht="14.45" x14ac:dyDescent="0.35">
      <c r="A11" s="70">
        <v>2021</v>
      </c>
      <c r="B11" s="63">
        <v>3890000</v>
      </c>
      <c r="C11" s="71">
        <v>3.7</v>
      </c>
      <c r="E11" s="63">
        <v>2021</v>
      </c>
      <c r="F11" s="75">
        <f>Table1[[#This Row],[Formal Contract Workforce (numbers)]]/100000</f>
        <v>38.9</v>
      </c>
      <c r="G11" s="63">
        <v>3.7</v>
      </c>
    </row>
    <row r="12" spans="1:7" ht="14.45" x14ac:dyDescent="0.35">
      <c r="A12" s="70">
        <v>2022</v>
      </c>
      <c r="B12" s="63">
        <v>4740000</v>
      </c>
      <c r="C12" s="71">
        <v>21.9</v>
      </c>
      <c r="E12" s="63">
        <v>2022</v>
      </c>
      <c r="F12" s="75">
        <f>Table1[[#This Row],[Formal Contract Workforce (numbers)]]/100000</f>
        <v>47.4</v>
      </c>
      <c r="G12" s="63">
        <v>21.9</v>
      </c>
    </row>
    <row r="13" spans="1:7" ht="14.45" x14ac:dyDescent="0.35">
      <c r="A13" s="72">
        <v>2023</v>
      </c>
      <c r="B13" s="73">
        <v>5400000</v>
      </c>
      <c r="C13" s="74">
        <v>14</v>
      </c>
      <c r="E13" s="73">
        <v>2023</v>
      </c>
      <c r="F13" s="127">
        <f>Table1[[#This Row],[Formal Contract Workforce (numbers)]]/100000</f>
        <v>54</v>
      </c>
      <c r="G13" s="73">
        <v>14</v>
      </c>
    </row>
    <row r="14" spans="1:7" ht="14.45" x14ac:dyDescent="0.35">
      <c r="A14" s="210" t="s">
        <v>256</v>
      </c>
      <c r="B14" s="210"/>
      <c r="C14" s="210"/>
      <c r="D14" s="210"/>
      <c r="E14" s="210"/>
      <c r="F14" s="210"/>
      <c r="G14" s="210"/>
    </row>
    <row r="15" spans="1:7" ht="14.45" x14ac:dyDescent="0.35">
      <c r="C15" s="20"/>
    </row>
  </sheetData>
  <mergeCells count="2">
    <mergeCell ref="A1:G1"/>
    <mergeCell ref="A14:G14"/>
  </mergeCells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5" x14ac:dyDescent="0.25"/>
  <cols>
    <col min="1" max="1" width="31.5703125" customWidth="1"/>
    <col min="2" max="2" width="24.5703125" customWidth="1"/>
  </cols>
  <sheetData>
    <row r="1" spans="1:2" x14ac:dyDescent="0.35">
      <c r="A1" s="63" t="s">
        <v>262</v>
      </c>
      <c r="B1" s="121"/>
    </row>
    <row r="2" spans="1:2" x14ac:dyDescent="0.35">
      <c r="A2" s="63" t="s">
        <v>297</v>
      </c>
      <c r="B2" s="63" t="s">
        <v>296</v>
      </c>
    </row>
    <row r="3" spans="1:2" x14ac:dyDescent="0.35">
      <c r="A3" s="63" t="s">
        <v>283</v>
      </c>
      <c r="B3" s="118">
        <v>0.6</v>
      </c>
    </row>
    <row r="4" spans="1:2" x14ac:dyDescent="0.35">
      <c r="A4" s="63" t="s">
        <v>284</v>
      </c>
      <c r="B4" s="63">
        <v>0.56999999999999995</v>
      </c>
    </row>
    <row r="5" spans="1:2" x14ac:dyDescent="0.35">
      <c r="A5" s="63" t="s">
        <v>285</v>
      </c>
      <c r="B5" s="63">
        <v>0.17</v>
      </c>
    </row>
    <row r="6" spans="1:2" x14ac:dyDescent="0.35">
      <c r="A6" s="63" t="s">
        <v>125</v>
      </c>
      <c r="B6" s="63">
        <v>7.0000000000000007E-2</v>
      </c>
    </row>
    <row r="7" spans="1:2" x14ac:dyDescent="0.35">
      <c r="A7" s="63" t="s">
        <v>286</v>
      </c>
      <c r="B7" s="63">
        <v>0.61</v>
      </c>
    </row>
    <row r="8" spans="1:2" x14ac:dyDescent="0.35">
      <c r="A8" s="63" t="s">
        <v>287</v>
      </c>
      <c r="B8" s="63">
        <v>0.34</v>
      </c>
    </row>
    <row r="9" spans="1:2" x14ac:dyDescent="0.35">
      <c r="A9" s="63" t="s">
        <v>288</v>
      </c>
      <c r="B9" s="63">
        <v>0.42</v>
      </c>
    </row>
    <row r="10" spans="1:2" x14ac:dyDescent="0.35">
      <c r="A10" s="63" t="s">
        <v>289</v>
      </c>
      <c r="B10" s="63">
        <v>0.17</v>
      </c>
    </row>
    <row r="11" spans="1:2" x14ac:dyDescent="0.35">
      <c r="A11" s="63" t="s">
        <v>290</v>
      </c>
      <c r="B11" s="63">
        <v>0.78</v>
      </c>
    </row>
    <row r="12" spans="1:2" x14ac:dyDescent="0.35">
      <c r="A12" s="63" t="s">
        <v>291</v>
      </c>
      <c r="B12" s="63">
        <v>0.68</v>
      </c>
    </row>
    <row r="13" spans="1:2" x14ac:dyDescent="0.35">
      <c r="A13" s="63" t="s">
        <v>292</v>
      </c>
      <c r="B13" s="63">
        <v>0.28999999999999998</v>
      </c>
    </row>
    <row r="14" spans="1:2" x14ac:dyDescent="0.35">
      <c r="A14" s="63" t="s">
        <v>293</v>
      </c>
      <c r="B14" s="63">
        <v>0.14000000000000001</v>
      </c>
    </row>
    <row r="15" spans="1:2" x14ac:dyDescent="0.35">
      <c r="A15" s="63" t="s">
        <v>294</v>
      </c>
      <c r="B15" s="118">
        <v>0.1</v>
      </c>
    </row>
    <row r="16" spans="1:2" x14ac:dyDescent="0.35">
      <c r="A16" s="63" t="s">
        <v>295</v>
      </c>
      <c r="B16" s="63">
        <v>0.22</v>
      </c>
    </row>
    <row r="17" spans="1:2" x14ac:dyDescent="0.35">
      <c r="A17" s="63" t="s">
        <v>44</v>
      </c>
      <c r="B17" s="63">
        <v>0.09</v>
      </c>
    </row>
    <row r="18" spans="1:2" x14ac:dyDescent="0.35">
      <c r="A18" s="63" t="s">
        <v>126</v>
      </c>
      <c r="B18" s="63">
        <v>0.16</v>
      </c>
    </row>
    <row r="19" spans="1:2" x14ac:dyDescent="0.35">
      <c r="A19" s="189" t="s">
        <v>256</v>
      </c>
      <c r="B19" s="189"/>
    </row>
  </sheetData>
  <mergeCells count="1">
    <mergeCell ref="A19:B1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9" sqref="B9"/>
    </sheetView>
  </sheetViews>
  <sheetFormatPr defaultRowHeight="15" x14ac:dyDescent="0.25"/>
  <cols>
    <col min="1" max="1" width="11.140625" customWidth="1"/>
    <col min="2" max="2" width="11.5703125" customWidth="1"/>
    <col min="3" max="3" width="13.42578125" customWidth="1"/>
  </cols>
  <sheetData>
    <row r="1" spans="1:3" ht="42.95" customHeight="1" x14ac:dyDescent="0.35">
      <c r="A1" s="211" t="s">
        <v>263</v>
      </c>
      <c r="B1" s="211"/>
      <c r="C1" s="211"/>
    </row>
    <row r="2" spans="1:3" ht="14.45" x14ac:dyDescent="0.35">
      <c r="A2" s="63"/>
      <c r="B2" s="63" t="s">
        <v>1</v>
      </c>
      <c r="C2" s="63" t="s">
        <v>6</v>
      </c>
    </row>
    <row r="3" spans="1:3" ht="14.45" x14ac:dyDescent="0.35">
      <c r="A3" s="63" t="s">
        <v>89</v>
      </c>
      <c r="B3" s="63">
        <v>2.5</v>
      </c>
      <c r="C3" s="63">
        <v>4.4000000000000004</v>
      </c>
    </row>
    <row r="4" spans="1:3" ht="14.45" x14ac:dyDescent="0.35">
      <c r="A4" s="63" t="s">
        <v>38</v>
      </c>
      <c r="B4" s="63">
        <v>1.7</v>
      </c>
      <c r="C4" s="63">
        <v>3.4</v>
      </c>
    </row>
    <row r="5" spans="1:3" ht="14.45" x14ac:dyDescent="0.35">
      <c r="A5" s="63" t="s">
        <v>39</v>
      </c>
      <c r="B5" s="63">
        <v>4.4000000000000004</v>
      </c>
      <c r="C5" s="63">
        <v>7.2</v>
      </c>
    </row>
    <row r="6" spans="1:3" ht="14.45" x14ac:dyDescent="0.35">
      <c r="A6" s="63" t="s">
        <v>42</v>
      </c>
      <c r="B6" s="63">
        <v>2.2000000000000002</v>
      </c>
      <c r="C6" s="63">
        <v>4.2</v>
      </c>
    </row>
    <row r="7" spans="1:3" ht="14.45" x14ac:dyDescent="0.35">
      <c r="A7" s="196" t="s">
        <v>301</v>
      </c>
      <c r="B7" s="197"/>
      <c r="C7" s="198"/>
    </row>
  </sheetData>
  <mergeCells count="2">
    <mergeCell ref="A7:C7"/>
    <mergeCell ref="A1:C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3" sqref="C13"/>
    </sheetView>
  </sheetViews>
  <sheetFormatPr defaultRowHeight="15" x14ac:dyDescent="0.25"/>
  <cols>
    <col min="2" max="2" width="11.5703125" customWidth="1"/>
    <col min="3" max="3" width="12.7109375" customWidth="1"/>
  </cols>
  <sheetData>
    <row r="1" spans="1:3" ht="29.45" customHeight="1" x14ac:dyDescent="0.35">
      <c r="A1" s="156" t="s">
        <v>266</v>
      </c>
      <c r="B1" s="156"/>
      <c r="C1" s="156"/>
    </row>
    <row r="2" spans="1:3" ht="27.6" customHeight="1" x14ac:dyDescent="0.35">
      <c r="A2" s="63"/>
      <c r="B2" s="68" t="s">
        <v>264</v>
      </c>
      <c r="C2" s="68" t="s">
        <v>265</v>
      </c>
    </row>
    <row r="3" spans="1:3" ht="14.45" x14ac:dyDescent="0.35">
      <c r="A3" s="63">
        <v>2011</v>
      </c>
      <c r="B3" s="63">
        <v>15</v>
      </c>
      <c r="C3" s="63">
        <v>39</v>
      </c>
    </row>
    <row r="4" spans="1:3" ht="14.45" x14ac:dyDescent="0.35">
      <c r="A4" s="63">
        <v>2013</v>
      </c>
      <c r="B4" s="63">
        <v>22</v>
      </c>
      <c r="C4" s="63">
        <v>33</v>
      </c>
    </row>
    <row r="5" spans="1:3" ht="14.45" x14ac:dyDescent="0.35">
      <c r="A5" s="63">
        <v>2015</v>
      </c>
      <c r="B5" s="63">
        <v>27</v>
      </c>
      <c r="C5" s="63">
        <v>29</v>
      </c>
    </row>
    <row r="6" spans="1:3" ht="14.45" x14ac:dyDescent="0.35">
      <c r="A6" s="63">
        <v>2017</v>
      </c>
      <c r="B6" s="63">
        <v>26</v>
      </c>
      <c r="C6" s="63">
        <v>19</v>
      </c>
    </row>
    <row r="7" spans="1:3" ht="14.45" x14ac:dyDescent="0.35">
      <c r="A7" s="63">
        <v>2019</v>
      </c>
      <c r="B7" s="63">
        <v>43</v>
      </c>
      <c r="C7" s="63">
        <v>13</v>
      </c>
    </row>
    <row r="8" spans="1:3" ht="14.45" x14ac:dyDescent="0.35">
      <c r="A8" s="63">
        <v>2022</v>
      </c>
      <c r="B8" s="63">
        <v>50</v>
      </c>
      <c r="C8" s="63">
        <v>11</v>
      </c>
    </row>
    <row r="9" spans="1:3" ht="14.45" x14ac:dyDescent="0.35">
      <c r="A9" s="67" t="s">
        <v>267</v>
      </c>
      <c r="B9" s="54"/>
      <c r="C9" s="54"/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1" sqref="A21:C22"/>
    </sheetView>
  </sheetViews>
  <sheetFormatPr defaultColWidth="9.42578125" defaultRowHeight="15" x14ac:dyDescent="0.25"/>
  <cols>
    <col min="1" max="1" width="21.140625" style="5" customWidth="1"/>
    <col min="2" max="2" width="16.42578125" style="5" customWidth="1"/>
    <col min="3" max="3" width="10.7109375" style="5" customWidth="1"/>
    <col min="4" max="4" width="12.140625" style="5" customWidth="1"/>
    <col min="5" max="16384" width="9.42578125" style="5"/>
  </cols>
  <sheetData>
    <row r="1" spans="1:4" ht="14.45" x14ac:dyDescent="0.35">
      <c r="A1" s="163" t="s">
        <v>275</v>
      </c>
      <c r="B1" s="163"/>
      <c r="C1" s="163"/>
      <c r="D1" s="163"/>
    </row>
    <row r="2" spans="1:4" ht="15.6" x14ac:dyDescent="0.35">
      <c r="A2" s="164" t="s">
        <v>10</v>
      </c>
      <c r="B2" s="164"/>
      <c r="C2" s="164"/>
      <c r="D2" s="164"/>
    </row>
    <row r="3" spans="1:4" ht="29.1" customHeight="1" x14ac:dyDescent="0.35">
      <c r="A3" s="143" t="s">
        <v>11</v>
      </c>
      <c r="B3" s="116" t="s">
        <v>0</v>
      </c>
      <c r="C3" s="116" t="s">
        <v>20</v>
      </c>
      <c r="D3" s="116" t="s">
        <v>21</v>
      </c>
    </row>
    <row r="4" spans="1:4" ht="14.45" x14ac:dyDescent="0.35">
      <c r="A4" s="64" t="s">
        <v>22</v>
      </c>
      <c r="B4" s="65">
        <v>46.2</v>
      </c>
      <c r="C4" s="65">
        <v>41.8</v>
      </c>
      <c r="D4" s="65">
        <v>9.6999999999999993</v>
      </c>
    </row>
    <row r="5" spans="1:4" ht="14.45" x14ac:dyDescent="0.35">
      <c r="A5" s="64" t="s">
        <v>23</v>
      </c>
      <c r="B5" s="65">
        <v>46.7</v>
      </c>
      <c r="C5" s="65">
        <v>42.2</v>
      </c>
      <c r="D5" s="65">
        <v>9.6</v>
      </c>
    </row>
    <row r="6" spans="1:4" ht="14.45" x14ac:dyDescent="0.35">
      <c r="A6" s="64" t="s">
        <v>24</v>
      </c>
      <c r="B6" s="65">
        <v>46.8</v>
      </c>
      <c r="C6" s="65">
        <v>42.2</v>
      </c>
      <c r="D6" s="65">
        <v>9.6999999999999993</v>
      </c>
    </row>
    <row r="7" spans="1:4" ht="14.45" x14ac:dyDescent="0.35">
      <c r="A7" s="64" t="s">
        <v>25</v>
      </c>
      <c r="B7" s="65">
        <v>46.5</v>
      </c>
      <c r="C7" s="65">
        <v>42.2</v>
      </c>
      <c r="D7" s="65">
        <v>9.1999999999999993</v>
      </c>
    </row>
    <row r="8" spans="1:4" ht="14.45" x14ac:dyDescent="0.35">
      <c r="A8" s="64" t="s">
        <v>26</v>
      </c>
      <c r="B8" s="65">
        <v>46.5</v>
      </c>
      <c r="C8" s="65">
        <v>42.4</v>
      </c>
      <c r="D8" s="65">
        <v>8.8000000000000007</v>
      </c>
    </row>
    <row r="9" spans="1:4" ht="14.45" x14ac:dyDescent="0.35">
      <c r="A9" s="64" t="s">
        <v>27</v>
      </c>
      <c r="B9" s="65">
        <v>47.3</v>
      </c>
      <c r="C9" s="65">
        <v>43.4</v>
      </c>
      <c r="D9" s="65">
        <v>8.3000000000000007</v>
      </c>
    </row>
    <row r="10" spans="1:4" ht="14.45" x14ac:dyDescent="0.35">
      <c r="A10" s="64" t="s">
        <v>28</v>
      </c>
      <c r="B10" s="65">
        <v>47.8</v>
      </c>
      <c r="C10" s="65">
        <v>44.1</v>
      </c>
      <c r="D10" s="65">
        <v>7.8</v>
      </c>
    </row>
    <row r="11" spans="1:4" ht="14.45" x14ac:dyDescent="0.35">
      <c r="A11" s="64" t="s">
        <v>29</v>
      </c>
      <c r="B11" s="65">
        <v>48.1</v>
      </c>
      <c r="C11" s="65">
        <v>43.7</v>
      </c>
      <c r="D11" s="65">
        <v>9.1</v>
      </c>
    </row>
    <row r="12" spans="1:4" ht="14.45" x14ac:dyDescent="0.35">
      <c r="A12" s="64" t="s">
        <v>30</v>
      </c>
      <c r="B12" s="65">
        <v>45.9</v>
      </c>
      <c r="C12" s="65">
        <v>36.4</v>
      </c>
      <c r="D12" s="65">
        <v>20.8</v>
      </c>
    </row>
    <row r="13" spans="1:4" ht="14.45" x14ac:dyDescent="0.35">
      <c r="A13" s="64" t="s">
        <v>31</v>
      </c>
      <c r="B13" s="65">
        <v>47.2</v>
      </c>
      <c r="C13" s="65">
        <v>40.9</v>
      </c>
      <c r="D13" s="65">
        <v>13.2</v>
      </c>
    </row>
    <row r="14" spans="1:4" ht="14.45" x14ac:dyDescent="0.35">
      <c r="A14" s="64" t="s">
        <v>32</v>
      </c>
      <c r="B14" s="65">
        <v>47.3</v>
      </c>
      <c r="C14" s="65">
        <v>42.4</v>
      </c>
      <c r="D14" s="65">
        <v>10.3</v>
      </c>
    </row>
    <row r="15" spans="1:4" ht="14.45" x14ac:dyDescent="0.35">
      <c r="A15" s="64" t="s">
        <v>33</v>
      </c>
      <c r="B15" s="65">
        <v>47.5</v>
      </c>
      <c r="C15" s="65">
        <v>43.1</v>
      </c>
      <c r="D15" s="65">
        <v>9.3000000000000007</v>
      </c>
    </row>
    <row r="16" spans="1:4" ht="14.45" x14ac:dyDescent="0.35">
      <c r="A16" s="64" t="s">
        <v>12</v>
      </c>
      <c r="B16" s="65">
        <v>46.8</v>
      </c>
      <c r="C16" s="65">
        <v>40.9</v>
      </c>
      <c r="D16" s="65">
        <v>12.6</v>
      </c>
    </row>
    <row r="17" spans="1:4" ht="14.45" x14ac:dyDescent="0.35">
      <c r="A17" s="64" t="s">
        <v>34</v>
      </c>
      <c r="B17" s="65">
        <v>46.9</v>
      </c>
      <c r="C17" s="65">
        <v>42.3</v>
      </c>
      <c r="D17" s="65">
        <v>9.8000000000000007</v>
      </c>
    </row>
    <row r="18" spans="1:4" ht="14.45" x14ac:dyDescent="0.35">
      <c r="A18" s="64" t="s">
        <v>13</v>
      </c>
      <c r="B18" s="65">
        <v>47.3</v>
      </c>
      <c r="C18" s="65">
        <v>43.2</v>
      </c>
      <c r="D18" s="65">
        <v>8.6999999999999993</v>
      </c>
    </row>
    <row r="19" spans="1:4" ht="14.45" x14ac:dyDescent="0.35">
      <c r="A19" s="64" t="s">
        <v>35</v>
      </c>
      <c r="B19" s="65">
        <v>47.3</v>
      </c>
      <c r="C19" s="65">
        <v>43.4</v>
      </c>
      <c r="D19" s="65">
        <v>8.1999999999999993</v>
      </c>
    </row>
    <row r="20" spans="1:4" ht="14.45" x14ac:dyDescent="0.35">
      <c r="A20" s="64" t="s">
        <v>14</v>
      </c>
      <c r="B20" s="65">
        <v>47.5</v>
      </c>
      <c r="C20" s="65">
        <v>43.9</v>
      </c>
      <c r="D20" s="65">
        <v>7.6</v>
      </c>
    </row>
    <row r="21" spans="1:4" ht="14.45" x14ac:dyDescent="0.35">
      <c r="A21" s="65" t="s">
        <v>36</v>
      </c>
      <c r="B21" s="65">
        <v>47.9</v>
      </c>
      <c r="C21" s="65">
        <v>44.5</v>
      </c>
      <c r="D21" s="65">
        <v>7.2</v>
      </c>
    </row>
    <row r="22" spans="1:4" ht="14.45" x14ac:dyDescent="0.35">
      <c r="A22" s="65" t="s">
        <v>15</v>
      </c>
      <c r="B22" s="65">
        <v>48.2</v>
      </c>
      <c r="C22" s="65">
        <v>44.7</v>
      </c>
      <c r="D22" s="65">
        <v>7.2</v>
      </c>
    </row>
    <row r="23" spans="1:4" ht="14.45" x14ac:dyDescent="0.35">
      <c r="A23" s="64" t="s">
        <v>16</v>
      </c>
      <c r="B23" s="65">
        <v>48.5</v>
      </c>
      <c r="C23" s="65">
        <v>45.2</v>
      </c>
      <c r="D23" s="65">
        <v>6.8</v>
      </c>
    </row>
    <row r="24" spans="1:4" ht="14.45" x14ac:dyDescent="0.35">
      <c r="A24" s="64" t="s">
        <v>17</v>
      </c>
      <c r="B24" s="65">
        <v>48.8</v>
      </c>
      <c r="C24" s="65">
        <v>45.5</v>
      </c>
      <c r="D24" s="65">
        <v>6.6</v>
      </c>
    </row>
    <row r="25" spans="1:4" ht="14.45" x14ac:dyDescent="0.35">
      <c r="A25" s="65" t="s">
        <v>37</v>
      </c>
      <c r="B25" s="65">
        <v>49.3</v>
      </c>
      <c r="C25" s="117">
        <v>46</v>
      </c>
      <c r="D25" s="65">
        <v>6.6</v>
      </c>
    </row>
    <row r="26" spans="1:4" ht="14.45" x14ac:dyDescent="0.35">
      <c r="A26" s="65" t="s">
        <v>18</v>
      </c>
      <c r="B26" s="65">
        <v>49.9</v>
      </c>
      <c r="C26" s="65">
        <v>46.6</v>
      </c>
      <c r="D26" s="65">
        <v>6.5</v>
      </c>
    </row>
    <row r="27" spans="1:4" ht="14.45" x14ac:dyDescent="0.35">
      <c r="A27" s="65" t="s">
        <v>19</v>
      </c>
      <c r="B27" s="65">
        <v>50.2</v>
      </c>
      <c r="C27" s="65">
        <v>46.9</v>
      </c>
      <c r="D27" s="65">
        <v>6.7</v>
      </c>
    </row>
    <row r="28" spans="1:4" ht="14.45" x14ac:dyDescent="0.35">
      <c r="A28" s="165" t="s">
        <v>273</v>
      </c>
      <c r="B28" s="165"/>
      <c r="C28" s="165"/>
      <c r="D28" s="165"/>
    </row>
    <row r="29" spans="1:4" ht="14.45" x14ac:dyDescent="0.35">
      <c r="A29" s="165" t="s">
        <v>311</v>
      </c>
      <c r="B29" s="165"/>
      <c r="C29" s="165"/>
      <c r="D29" s="165"/>
    </row>
  </sheetData>
  <mergeCells count="4">
    <mergeCell ref="A1:D1"/>
    <mergeCell ref="A2:D2"/>
    <mergeCell ref="A28:D28"/>
    <mergeCell ref="A29:D2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J15" sqref="J15"/>
    </sheetView>
  </sheetViews>
  <sheetFormatPr defaultRowHeight="15" x14ac:dyDescent="0.25"/>
  <sheetData>
    <row r="1" spans="1:8" x14ac:dyDescent="0.25">
      <c r="A1" s="212" t="s">
        <v>314</v>
      </c>
      <c r="B1" s="212"/>
      <c r="C1" s="212"/>
      <c r="D1" s="212"/>
      <c r="E1" s="212"/>
      <c r="F1" s="212"/>
      <c r="G1" s="212"/>
      <c r="H1" s="212"/>
    </row>
    <row r="2" spans="1:8" x14ac:dyDescent="0.25">
      <c r="A2" s="112" t="s">
        <v>315</v>
      </c>
      <c r="B2" s="112" t="s">
        <v>316</v>
      </c>
      <c r="C2" s="112" t="s">
        <v>317</v>
      </c>
      <c r="E2" s="213" t="s">
        <v>190</v>
      </c>
      <c r="F2" s="213" t="s">
        <v>318</v>
      </c>
    </row>
    <row r="3" spans="1:8" x14ac:dyDescent="0.25">
      <c r="A3" s="63" t="s">
        <v>192</v>
      </c>
      <c r="B3" s="63">
        <v>3.38</v>
      </c>
      <c r="C3" s="214" t="s">
        <v>319</v>
      </c>
      <c r="E3" s="63" t="s">
        <v>192</v>
      </c>
      <c r="F3" s="63">
        <v>10.5</v>
      </c>
    </row>
    <row r="4" spans="1:8" x14ac:dyDescent="0.25">
      <c r="A4" s="63" t="s">
        <v>320</v>
      </c>
      <c r="B4" s="63">
        <v>2.88</v>
      </c>
      <c r="C4" s="63">
        <v>52</v>
      </c>
      <c r="E4" s="63" t="s">
        <v>321</v>
      </c>
      <c r="F4" s="63">
        <v>11</v>
      </c>
    </row>
    <row r="5" spans="1:8" x14ac:dyDescent="0.25">
      <c r="A5" s="63" t="s">
        <v>322</v>
      </c>
      <c r="B5" s="63">
        <v>2.86</v>
      </c>
      <c r="C5" s="63">
        <v>54</v>
      </c>
      <c r="E5" s="63" t="s">
        <v>194</v>
      </c>
      <c r="F5" s="63">
        <v>12</v>
      </c>
    </row>
    <row r="6" spans="1:8" x14ac:dyDescent="0.25">
      <c r="A6" s="63" t="s">
        <v>196</v>
      </c>
      <c r="B6" s="63">
        <v>2.65</v>
      </c>
      <c r="C6" s="214" t="s">
        <v>319</v>
      </c>
      <c r="E6" s="63" t="s">
        <v>193</v>
      </c>
      <c r="F6" s="214" t="s">
        <v>323</v>
      </c>
    </row>
    <row r="7" spans="1:8" x14ac:dyDescent="0.25">
      <c r="A7" s="63" t="s">
        <v>200</v>
      </c>
      <c r="B7" s="215" t="s">
        <v>324</v>
      </c>
      <c r="C7" s="214" t="s">
        <v>319</v>
      </c>
      <c r="E7" s="63" t="s">
        <v>325</v>
      </c>
      <c r="F7" s="214" t="s">
        <v>323</v>
      </c>
    </row>
    <row r="8" spans="1:8" x14ac:dyDescent="0.25">
      <c r="A8" s="63" t="s">
        <v>326</v>
      </c>
      <c r="B8" s="215" t="s">
        <v>324</v>
      </c>
      <c r="C8" s="214" t="s">
        <v>319</v>
      </c>
      <c r="E8" s="63" t="s">
        <v>327</v>
      </c>
      <c r="F8" s="214" t="s">
        <v>323</v>
      </c>
    </row>
    <row r="9" spans="1:8" x14ac:dyDescent="0.25">
      <c r="A9" s="216" t="s">
        <v>328</v>
      </c>
      <c r="B9" s="216"/>
      <c r="C9" s="216"/>
      <c r="E9" s="63" t="s">
        <v>326</v>
      </c>
      <c r="F9" s="214" t="s">
        <v>323</v>
      </c>
    </row>
    <row r="10" spans="1:8" x14ac:dyDescent="0.25">
      <c r="E10" s="63" t="s">
        <v>329</v>
      </c>
      <c r="F10" s="214" t="s">
        <v>323</v>
      </c>
    </row>
    <row r="11" spans="1:8" x14ac:dyDescent="0.25">
      <c r="E11" s="63" t="s">
        <v>201</v>
      </c>
      <c r="F11" s="214" t="s">
        <v>323</v>
      </c>
    </row>
    <row r="12" spans="1:8" x14ac:dyDescent="0.25">
      <c r="E12" s="63" t="s">
        <v>322</v>
      </c>
      <c r="F12" s="214" t="s">
        <v>323</v>
      </c>
    </row>
    <row r="13" spans="1:8" x14ac:dyDescent="0.25">
      <c r="E13" s="196" t="s">
        <v>330</v>
      </c>
      <c r="F13" s="198"/>
    </row>
  </sheetData>
  <mergeCells count="3">
    <mergeCell ref="A1:H1"/>
    <mergeCell ref="A9:C9"/>
    <mergeCell ref="E13:F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B2" sqref="B2:J3"/>
    </sheetView>
  </sheetViews>
  <sheetFormatPr defaultColWidth="9.42578125" defaultRowHeight="15" x14ac:dyDescent="0.25"/>
  <cols>
    <col min="1" max="1" width="32.140625" style="5" bestFit="1" customWidth="1"/>
    <col min="2" max="16384" width="9.42578125" style="5"/>
  </cols>
  <sheetData>
    <row r="1" spans="1:10" ht="14.45" x14ac:dyDescent="0.35">
      <c r="A1" s="167" t="s">
        <v>312</v>
      </c>
      <c r="B1" s="168"/>
      <c r="C1" s="168"/>
      <c r="D1" s="168"/>
      <c r="E1" s="168"/>
      <c r="F1" s="168"/>
      <c r="G1" s="168"/>
      <c r="H1" s="168"/>
      <c r="I1" s="169"/>
      <c r="J1" s="65"/>
    </row>
    <row r="2" spans="1:10" x14ac:dyDescent="0.25">
      <c r="A2" s="170"/>
      <c r="B2" s="171" t="s">
        <v>38</v>
      </c>
      <c r="C2" s="171"/>
      <c r="D2" s="171"/>
      <c r="E2" s="171" t="s">
        <v>39</v>
      </c>
      <c r="F2" s="171"/>
      <c r="G2" s="171"/>
      <c r="H2" s="171" t="s">
        <v>40</v>
      </c>
      <c r="I2" s="171"/>
      <c r="J2" s="171"/>
    </row>
    <row r="3" spans="1:10" x14ac:dyDescent="0.25">
      <c r="A3" s="170"/>
      <c r="B3" s="65" t="s">
        <v>41</v>
      </c>
      <c r="C3" s="65" t="s">
        <v>42</v>
      </c>
      <c r="D3" s="65" t="s">
        <v>43</v>
      </c>
      <c r="E3" s="65" t="s">
        <v>41</v>
      </c>
      <c r="F3" s="65" t="s">
        <v>42</v>
      </c>
      <c r="G3" s="65" t="s">
        <v>43</v>
      </c>
      <c r="H3" s="65" t="s">
        <v>41</v>
      </c>
      <c r="I3" s="65" t="s">
        <v>42</v>
      </c>
      <c r="J3" s="65" t="s">
        <v>43</v>
      </c>
    </row>
    <row r="4" spans="1:10" ht="14.45" x14ac:dyDescent="0.35">
      <c r="A4" s="65" t="s">
        <v>44</v>
      </c>
      <c r="B4" s="115">
        <v>49.1</v>
      </c>
      <c r="C4" s="115">
        <v>76.2</v>
      </c>
      <c r="D4" s="115">
        <v>58.4</v>
      </c>
      <c r="E4" s="115">
        <v>4.7</v>
      </c>
      <c r="F4" s="115">
        <v>11.7</v>
      </c>
      <c r="G4" s="115">
        <v>6.4</v>
      </c>
      <c r="H4" s="115">
        <v>37.1</v>
      </c>
      <c r="I4" s="115">
        <v>64.3</v>
      </c>
      <c r="J4" s="115">
        <v>45.8</v>
      </c>
    </row>
    <row r="5" spans="1:10" ht="14.45" x14ac:dyDescent="0.35">
      <c r="A5" s="65" t="s">
        <v>45</v>
      </c>
      <c r="B5" s="115">
        <v>8.1999999999999993</v>
      </c>
      <c r="C5" s="115">
        <v>8.3000000000000007</v>
      </c>
      <c r="D5" s="115">
        <v>8.1999999999999993</v>
      </c>
      <c r="E5" s="115">
        <v>20.5</v>
      </c>
      <c r="F5" s="115">
        <v>23.9</v>
      </c>
      <c r="G5" s="115">
        <v>21.3</v>
      </c>
      <c r="H5" s="115">
        <v>11.6</v>
      </c>
      <c r="I5" s="115">
        <v>11.1</v>
      </c>
      <c r="J5" s="115">
        <v>11.4</v>
      </c>
    </row>
    <row r="6" spans="1:10" ht="14.45" x14ac:dyDescent="0.35">
      <c r="A6" s="65" t="s">
        <v>46</v>
      </c>
      <c r="B6" s="115">
        <v>19</v>
      </c>
      <c r="C6" s="115">
        <v>4.2</v>
      </c>
      <c r="D6" s="115">
        <v>13.9</v>
      </c>
      <c r="E6" s="115">
        <v>12.6</v>
      </c>
      <c r="F6" s="115">
        <v>3.1</v>
      </c>
      <c r="G6" s="115">
        <v>10.3</v>
      </c>
      <c r="H6" s="115">
        <v>17.3</v>
      </c>
      <c r="I6" s="115">
        <v>4</v>
      </c>
      <c r="J6" s="115">
        <v>13</v>
      </c>
    </row>
    <row r="7" spans="1:10" ht="14.45" x14ac:dyDescent="0.35">
      <c r="A7" s="65" t="s">
        <v>47</v>
      </c>
      <c r="B7" s="115">
        <v>10.5</v>
      </c>
      <c r="C7" s="115">
        <v>4.0999999999999996</v>
      </c>
      <c r="D7" s="115">
        <v>8.3000000000000007</v>
      </c>
      <c r="E7" s="115">
        <v>26.5</v>
      </c>
      <c r="F7" s="115">
        <v>15.2</v>
      </c>
      <c r="G7" s="115">
        <v>23.8</v>
      </c>
      <c r="H7" s="115">
        <v>14.8</v>
      </c>
      <c r="I7" s="115">
        <v>6.2</v>
      </c>
      <c r="J7" s="115">
        <v>12.1</v>
      </c>
    </row>
    <row r="8" spans="1:10" ht="14.45" x14ac:dyDescent="0.35">
      <c r="A8" s="65" t="s">
        <v>48</v>
      </c>
      <c r="B8" s="115">
        <v>5.3</v>
      </c>
      <c r="C8" s="115">
        <v>0.2</v>
      </c>
      <c r="D8" s="115">
        <v>3.5</v>
      </c>
      <c r="E8" s="115">
        <v>13.2</v>
      </c>
      <c r="F8" s="115">
        <v>5.5</v>
      </c>
      <c r="G8" s="115">
        <v>11.4</v>
      </c>
      <c r="H8" s="115">
        <v>7.4</v>
      </c>
      <c r="I8" s="115">
        <v>1.2</v>
      </c>
      <c r="J8" s="115">
        <v>5.4</v>
      </c>
    </row>
    <row r="9" spans="1:10" ht="14.45" x14ac:dyDescent="0.35">
      <c r="A9" s="65" t="s">
        <v>49</v>
      </c>
      <c r="B9" s="115">
        <v>7</v>
      </c>
      <c r="C9" s="115">
        <v>6.9</v>
      </c>
      <c r="D9" s="115">
        <v>7</v>
      </c>
      <c r="E9" s="115">
        <v>20.6</v>
      </c>
      <c r="F9" s="115">
        <v>40.1</v>
      </c>
      <c r="G9" s="115">
        <v>25.3</v>
      </c>
      <c r="H9" s="115">
        <v>10.7</v>
      </c>
      <c r="I9" s="115">
        <v>13</v>
      </c>
      <c r="J9" s="115">
        <v>11.4</v>
      </c>
    </row>
    <row r="10" spans="1:10" ht="14.45" x14ac:dyDescent="0.35">
      <c r="A10" s="172" t="s">
        <v>301</v>
      </c>
      <c r="B10" s="173"/>
      <c r="C10" s="173"/>
      <c r="D10" s="173"/>
      <c r="E10" s="173"/>
      <c r="F10" s="173"/>
      <c r="G10" s="173"/>
      <c r="H10" s="173"/>
      <c r="I10" s="173"/>
      <c r="J10" s="174"/>
    </row>
    <row r="11" spans="1:10" ht="14.45" customHeight="1" x14ac:dyDescent="0.35">
      <c r="A11" s="166" t="s">
        <v>309</v>
      </c>
      <c r="B11" s="166"/>
      <c r="C11" s="166"/>
      <c r="D11" s="166"/>
      <c r="E11" s="166"/>
      <c r="F11" s="166"/>
      <c r="G11" s="166"/>
      <c r="H11" s="166"/>
      <c r="I11" s="166"/>
      <c r="J11" s="166"/>
    </row>
  </sheetData>
  <mergeCells count="7">
    <mergeCell ref="A11:J11"/>
    <mergeCell ref="A1:I1"/>
    <mergeCell ref="A2:A3"/>
    <mergeCell ref="B2:D2"/>
    <mergeCell ref="E2:G2"/>
    <mergeCell ref="H2:J2"/>
    <mergeCell ref="A10:J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91" zoomScaleNormal="100" workbookViewId="0">
      <selection activeCell="C2" sqref="C2:G4"/>
    </sheetView>
  </sheetViews>
  <sheetFormatPr defaultColWidth="12" defaultRowHeight="15.75" x14ac:dyDescent="0.25"/>
  <cols>
    <col min="1" max="1" width="11.5703125" style="6" customWidth="1"/>
    <col min="2" max="2" width="10.85546875" style="6" customWidth="1"/>
    <col min="3" max="3" width="15.85546875" style="6" customWidth="1"/>
    <col min="4" max="7" width="11.85546875" style="6" customWidth="1"/>
    <col min="8" max="16384" width="12" style="6"/>
  </cols>
  <sheetData>
    <row r="1" spans="1:7" ht="15.6" x14ac:dyDescent="0.35">
      <c r="A1" s="180" t="s">
        <v>62</v>
      </c>
      <c r="B1" s="181"/>
      <c r="C1" s="181"/>
      <c r="D1" s="181"/>
      <c r="E1" s="181"/>
      <c r="F1" s="181"/>
      <c r="G1" s="182"/>
    </row>
    <row r="2" spans="1:7" ht="15.6" x14ac:dyDescent="0.35">
      <c r="A2" s="144"/>
      <c r="B2" s="145"/>
      <c r="C2" s="183" t="s">
        <v>55</v>
      </c>
      <c r="D2" s="183"/>
      <c r="E2" s="183"/>
      <c r="F2" s="183"/>
      <c r="G2" s="183"/>
    </row>
    <row r="3" spans="1:7" ht="15.6" x14ac:dyDescent="0.35">
      <c r="A3" s="146"/>
      <c r="B3" s="147"/>
      <c r="C3" s="183" t="s">
        <v>56</v>
      </c>
      <c r="D3" s="183"/>
      <c r="E3" s="183"/>
      <c r="F3" s="155"/>
      <c r="G3" s="155"/>
    </row>
    <row r="4" spans="1:7" ht="54.95" customHeight="1" x14ac:dyDescent="0.35">
      <c r="A4" s="148"/>
      <c r="B4" s="149"/>
      <c r="C4" s="9" t="s">
        <v>50</v>
      </c>
      <c r="D4" s="9" t="s">
        <v>51</v>
      </c>
      <c r="E4" s="9" t="s">
        <v>54</v>
      </c>
      <c r="F4" s="9" t="s">
        <v>52</v>
      </c>
      <c r="G4" s="9" t="s">
        <v>53</v>
      </c>
    </row>
    <row r="5" spans="1:7" x14ac:dyDescent="0.25">
      <c r="A5" s="175" t="s">
        <v>6</v>
      </c>
      <c r="B5" s="8" t="s">
        <v>57</v>
      </c>
      <c r="C5" s="7">
        <v>44.3</v>
      </c>
      <c r="D5" s="7">
        <v>9.3000000000000007</v>
      </c>
      <c r="E5" s="7">
        <v>53.6</v>
      </c>
      <c r="F5" s="7">
        <v>23.2</v>
      </c>
      <c r="G5" s="7">
        <v>23.2</v>
      </c>
    </row>
    <row r="6" spans="1:7" x14ac:dyDescent="0.25">
      <c r="A6" s="176"/>
      <c r="B6" s="8" t="s">
        <v>42</v>
      </c>
      <c r="C6" s="7">
        <v>27.8</v>
      </c>
      <c r="D6" s="7">
        <v>37.5</v>
      </c>
      <c r="E6" s="7">
        <v>65.3</v>
      </c>
      <c r="F6" s="7">
        <v>15.9</v>
      </c>
      <c r="G6" s="7">
        <v>18.8</v>
      </c>
    </row>
    <row r="7" spans="1:7" x14ac:dyDescent="0.25">
      <c r="A7" s="177"/>
      <c r="B7" s="8" t="s">
        <v>43</v>
      </c>
      <c r="C7" s="7">
        <v>39</v>
      </c>
      <c r="D7" s="7">
        <v>18.3</v>
      </c>
      <c r="E7" s="7">
        <v>57.3</v>
      </c>
      <c r="F7" s="7">
        <v>20.9</v>
      </c>
      <c r="G7" s="7">
        <v>21.8</v>
      </c>
    </row>
    <row r="8" spans="1:7" x14ac:dyDescent="0.25">
      <c r="A8" s="175" t="s">
        <v>5</v>
      </c>
      <c r="B8" s="8" t="s">
        <v>57</v>
      </c>
      <c r="C8" s="9">
        <v>43.8</v>
      </c>
      <c r="D8" s="9">
        <v>9.4</v>
      </c>
      <c r="E8" s="9">
        <v>53.2</v>
      </c>
      <c r="F8" s="9">
        <v>23.6</v>
      </c>
      <c r="G8" s="9">
        <v>23.2</v>
      </c>
    </row>
    <row r="9" spans="1:7" x14ac:dyDescent="0.25">
      <c r="A9" s="176"/>
      <c r="B9" s="8" t="s">
        <v>42</v>
      </c>
      <c r="C9" s="9">
        <v>25.4</v>
      </c>
      <c r="D9" s="9">
        <v>36.700000000000003</v>
      </c>
      <c r="E9" s="9">
        <v>62.1</v>
      </c>
      <c r="F9" s="9">
        <v>16.5</v>
      </c>
      <c r="G9" s="9">
        <v>21.4</v>
      </c>
    </row>
    <row r="10" spans="1:7" x14ac:dyDescent="0.25">
      <c r="A10" s="177"/>
      <c r="B10" s="8" t="s">
        <v>43</v>
      </c>
      <c r="C10" s="9">
        <v>38.299999999999997</v>
      </c>
      <c r="D10" s="9">
        <v>17.5</v>
      </c>
      <c r="E10" s="9">
        <v>55.8</v>
      </c>
      <c r="F10" s="9">
        <v>21.5</v>
      </c>
      <c r="G10" s="9">
        <v>22.7</v>
      </c>
    </row>
    <row r="11" spans="1:7" x14ac:dyDescent="0.25">
      <c r="A11" s="175" t="s">
        <v>4</v>
      </c>
      <c r="B11" s="8" t="s">
        <v>57</v>
      </c>
      <c r="C11" s="10">
        <v>44.8</v>
      </c>
      <c r="D11" s="10">
        <v>9.1999999999999993</v>
      </c>
      <c r="E11" s="10">
        <v>53.9</v>
      </c>
      <c r="F11" s="10">
        <v>22.7</v>
      </c>
      <c r="G11" s="10">
        <v>23.3</v>
      </c>
    </row>
    <row r="12" spans="1:7" x14ac:dyDescent="0.25">
      <c r="A12" s="176"/>
      <c r="B12" s="8" t="s">
        <v>42</v>
      </c>
      <c r="C12" s="10">
        <v>22.8</v>
      </c>
      <c r="D12" s="10">
        <v>36.6</v>
      </c>
      <c r="E12" s="10">
        <v>59.4</v>
      </c>
      <c r="F12" s="10">
        <v>17.399999999999999</v>
      </c>
      <c r="G12" s="10">
        <v>23.2</v>
      </c>
    </row>
    <row r="13" spans="1:7" x14ac:dyDescent="0.25">
      <c r="A13" s="177"/>
      <c r="B13" s="8" t="s">
        <v>43</v>
      </c>
      <c r="C13" s="10">
        <v>38.200000000000003</v>
      </c>
      <c r="D13" s="10">
        <v>17.3</v>
      </c>
      <c r="E13" s="10">
        <v>55.6</v>
      </c>
      <c r="F13" s="10">
        <v>21.1</v>
      </c>
      <c r="G13" s="10">
        <v>23.3</v>
      </c>
    </row>
    <row r="14" spans="1:7" x14ac:dyDescent="0.25">
      <c r="A14" s="175" t="s">
        <v>3</v>
      </c>
      <c r="B14" s="8" t="s">
        <v>57</v>
      </c>
      <c r="C14" s="10">
        <v>43.9</v>
      </c>
      <c r="D14" s="10">
        <v>8.5</v>
      </c>
      <c r="E14" s="10">
        <v>52.4</v>
      </c>
      <c r="F14" s="10">
        <v>24</v>
      </c>
      <c r="G14" s="10">
        <v>23.6</v>
      </c>
    </row>
    <row r="15" spans="1:7" x14ac:dyDescent="0.25">
      <c r="A15" s="176"/>
      <c r="B15" s="8" t="s">
        <v>42</v>
      </c>
      <c r="C15" s="10">
        <v>21.3</v>
      </c>
      <c r="D15" s="10">
        <v>35</v>
      </c>
      <c r="E15" s="10">
        <v>56.3</v>
      </c>
      <c r="F15" s="10">
        <v>20</v>
      </c>
      <c r="G15" s="10">
        <v>23.7</v>
      </c>
    </row>
    <row r="16" spans="1:7" x14ac:dyDescent="0.25">
      <c r="A16" s="177"/>
      <c r="B16" s="8" t="s">
        <v>43</v>
      </c>
      <c r="C16" s="10">
        <v>37.6</v>
      </c>
      <c r="D16" s="10">
        <v>15.9</v>
      </c>
      <c r="E16" s="10">
        <v>53.5</v>
      </c>
      <c r="F16" s="10">
        <v>22.9</v>
      </c>
      <c r="G16" s="10">
        <v>23.6</v>
      </c>
    </row>
    <row r="17" spans="1:7" x14ac:dyDescent="0.25">
      <c r="A17" s="178" t="s">
        <v>2</v>
      </c>
      <c r="B17" s="8" t="s">
        <v>57</v>
      </c>
      <c r="C17" s="10">
        <v>44</v>
      </c>
      <c r="D17" s="10">
        <v>7.6</v>
      </c>
      <c r="E17" s="10">
        <v>51.7</v>
      </c>
      <c r="F17" s="10">
        <v>24.4</v>
      </c>
      <c r="G17" s="10">
        <v>24</v>
      </c>
    </row>
    <row r="18" spans="1:7" x14ac:dyDescent="0.25">
      <c r="A18" s="178"/>
      <c r="B18" s="8" t="s">
        <v>42</v>
      </c>
      <c r="C18" s="10">
        <v>22.5</v>
      </c>
      <c r="D18" s="10">
        <v>30.9</v>
      </c>
      <c r="E18" s="10">
        <v>53.4</v>
      </c>
      <c r="F18" s="10">
        <v>21.9</v>
      </c>
      <c r="G18" s="10">
        <v>24.7</v>
      </c>
    </row>
    <row r="19" spans="1:7" x14ac:dyDescent="0.25">
      <c r="A19" s="178"/>
      <c r="B19" s="8" t="s">
        <v>43</v>
      </c>
      <c r="C19" s="10">
        <v>38.799999999999997</v>
      </c>
      <c r="D19" s="10">
        <v>13.3</v>
      </c>
      <c r="E19" s="10">
        <v>52.1</v>
      </c>
      <c r="F19" s="10">
        <v>23.8</v>
      </c>
      <c r="G19" s="10">
        <v>24.1</v>
      </c>
    </row>
    <row r="20" spans="1:7" x14ac:dyDescent="0.25">
      <c r="A20" s="178" t="s">
        <v>1</v>
      </c>
      <c r="B20" s="8" t="s">
        <v>57</v>
      </c>
      <c r="C20" s="10">
        <v>44.1</v>
      </c>
      <c r="D20" s="10" t="s">
        <v>58</v>
      </c>
      <c r="E20" s="10">
        <v>52.3</v>
      </c>
      <c r="F20" s="10">
        <v>23.4</v>
      </c>
      <c r="G20" s="10">
        <v>24.3</v>
      </c>
    </row>
    <row r="21" spans="1:7" x14ac:dyDescent="0.25">
      <c r="A21" s="178"/>
      <c r="B21" s="8" t="s">
        <v>42</v>
      </c>
      <c r="C21" s="10">
        <v>20.2</v>
      </c>
      <c r="D21" s="10">
        <v>31.7</v>
      </c>
      <c r="E21" s="10">
        <v>51.9</v>
      </c>
      <c r="F21" s="10">
        <v>21</v>
      </c>
      <c r="G21" s="10">
        <v>27</v>
      </c>
    </row>
    <row r="22" spans="1:7" x14ac:dyDescent="0.25">
      <c r="A22" s="178"/>
      <c r="B22" s="8" t="s">
        <v>43</v>
      </c>
      <c r="C22" s="10">
        <v>38.6</v>
      </c>
      <c r="D22" s="10">
        <v>13.6</v>
      </c>
      <c r="E22" s="10">
        <v>52.2</v>
      </c>
      <c r="F22" s="10">
        <v>22.8</v>
      </c>
      <c r="G22" s="10">
        <v>24.9</v>
      </c>
    </row>
    <row r="23" spans="1:7" ht="15.6" x14ac:dyDescent="0.35">
      <c r="A23" s="166" t="s">
        <v>274</v>
      </c>
      <c r="B23" s="166"/>
      <c r="C23" s="166"/>
      <c r="D23" s="166"/>
      <c r="E23" s="166"/>
      <c r="F23" s="166"/>
      <c r="G23" s="166"/>
    </row>
    <row r="24" spans="1:7" ht="15.6" customHeight="1" x14ac:dyDescent="0.35">
      <c r="A24" s="179" t="s">
        <v>309</v>
      </c>
      <c r="B24" s="179"/>
      <c r="C24" s="179"/>
      <c r="D24" s="179"/>
      <c r="E24" s="179"/>
      <c r="F24" s="179"/>
      <c r="G24" s="179"/>
    </row>
    <row r="25" spans="1:7" ht="15.6" x14ac:dyDescent="0.35">
      <c r="C25" s="11"/>
    </row>
    <row r="26" spans="1:7" ht="15.6" x14ac:dyDescent="0.35">
      <c r="C26" s="12"/>
    </row>
    <row r="27" spans="1:7" ht="15.6" x14ac:dyDescent="0.35">
      <c r="C27" s="12"/>
    </row>
    <row r="28" spans="1:7" ht="15.6" x14ac:dyDescent="0.35">
      <c r="C28" s="12"/>
    </row>
    <row r="29" spans="1:7" ht="15.6" x14ac:dyDescent="0.35">
      <c r="C29" s="12"/>
    </row>
  </sheetData>
  <mergeCells count="11">
    <mergeCell ref="A11:A13"/>
    <mergeCell ref="A1:G1"/>
    <mergeCell ref="C2:G2"/>
    <mergeCell ref="C3:E3"/>
    <mergeCell ref="A5:A7"/>
    <mergeCell ref="A8:A10"/>
    <mergeCell ref="A14:A16"/>
    <mergeCell ref="A17:A19"/>
    <mergeCell ref="A20:A22"/>
    <mergeCell ref="A23:G23"/>
    <mergeCell ref="A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opLeftCell="B1" workbookViewId="0">
      <selection activeCell="D7" sqref="D7"/>
    </sheetView>
  </sheetViews>
  <sheetFormatPr defaultRowHeight="15" x14ac:dyDescent="0.25"/>
  <cols>
    <col min="4" max="4" width="16.140625" customWidth="1"/>
    <col min="5" max="5" width="17.5703125" customWidth="1"/>
    <col min="6" max="6" width="17.85546875" customWidth="1"/>
  </cols>
  <sheetData>
    <row r="1" spans="2:6" ht="14.45" x14ac:dyDescent="0.35">
      <c r="B1" s="166" t="s">
        <v>61</v>
      </c>
      <c r="C1" s="166"/>
      <c r="D1" s="166"/>
      <c r="E1" s="166"/>
      <c r="F1" s="166"/>
    </row>
    <row r="2" spans="2:6" ht="60.6" customHeight="1" x14ac:dyDescent="0.35">
      <c r="B2" s="54"/>
      <c r="C2" s="54"/>
      <c r="D2" s="14" t="s">
        <v>50</v>
      </c>
      <c r="E2" s="14" t="s">
        <v>51</v>
      </c>
      <c r="F2" s="14" t="s">
        <v>54</v>
      </c>
    </row>
    <row r="3" spans="2:6" ht="15.75" x14ac:dyDescent="0.25">
      <c r="B3" s="184" t="s">
        <v>59</v>
      </c>
      <c r="C3" s="114" t="s">
        <v>1</v>
      </c>
      <c r="D3" s="13">
        <v>19</v>
      </c>
      <c r="E3" s="13">
        <v>38.700000000000003</v>
      </c>
      <c r="F3" s="13">
        <v>57.7</v>
      </c>
    </row>
    <row r="4" spans="2:6" ht="15.75" x14ac:dyDescent="0.25">
      <c r="B4" s="184"/>
      <c r="C4" s="114" t="s">
        <v>2</v>
      </c>
      <c r="D4" s="13">
        <v>21.8</v>
      </c>
      <c r="E4" s="13">
        <v>37.9</v>
      </c>
      <c r="F4" s="13">
        <v>59.6</v>
      </c>
    </row>
    <row r="5" spans="2:6" ht="15.75" x14ac:dyDescent="0.25">
      <c r="B5" s="184"/>
      <c r="C5" s="114" t="s">
        <v>3</v>
      </c>
      <c r="D5" s="13">
        <v>20.6</v>
      </c>
      <c r="E5" s="13">
        <v>42.3</v>
      </c>
      <c r="F5" s="13">
        <v>63</v>
      </c>
    </row>
    <row r="6" spans="2:6" ht="15.75" x14ac:dyDescent="0.25">
      <c r="B6" s="184"/>
      <c r="C6" s="114" t="s">
        <v>4</v>
      </c>
      <c r="D6" s="13">
        <v>21.9</v>
      </c>
      <c r="E6" s="13">
        <v>42.8</v>
      </c>
      <c r="F6" s="13">
        <v>64.8</v>
      </c>
    </row>
    <row r="7" spans="2:6" ht="15.75" x14ac:dyDescent="0.25">
      <c r="B7" s="184"/>
      <c r="C7" s="114" t="s">
        <v>5</v>
      </c>
      <c r="D7" s="14">
        <v>25.1</v>
      </c>
      <c r="E7" s="14">
        <v>42.7</v>
      </c>
      <c r="F7" s="14">
        <v>67.8</v>
      </c>
    </row>
    <row r="8" spans="2:6" ht="15.75" x14ac:dyDescent="0.25">
      <c r="B8" s="184"/>
      <c r="C8" s="114" t="s">
        <v>6</v>
      </c>
      <c r="D8" s="15">
        <v>27.9</v>
      </c>
      <c r="E8" s="15">
        <v>43.1</v>
      </c>
      <c r="F8" s="15">
        <v>71</v>
      </c>
    </row>
    <row r="9" spans="2:6" ht="15.75" x14ac:dyDescent="0.25">
      <c r="B9" s="184" t="s">
        <v>60</v>
      </c>
      <c r="C9" s="114" t="s">
        <v>1</v>
      </c>
      <c r="D9" s="13">
        <v>23.7</v>
      </c>
      <c r="E9" s="13">
        <v>11</v>
      </c>
      <c r="F9" s="13">
        <v>34.700000000000003</v>
      </c>
    </row>
    <row r="10" spans="2:6" ht="15.75" x14ac:dyDescent="0.25">
      <c r="B10" s="184"/>
      <c r="C10" s="114" t="s">
        <v>2</v>
      </c>
      <c r="D10" s="13">
        <v>24.9</v>
      </c>
      <c r="E10" s="13">
        <v>9.6</v>
      </c>
      <c r="F10" s="13">
        <v>34.5</v>
      </c>
    </row>
    <row r="11" spans="2:6" ht="15.75" x14ac:dyDescent="0.25">
      <c r="B11" s="184"/>
      <c r="C11" s="114" t="s">
        <v>3</v>
      </c>
      <c r="D11" s="13">
        <v>23.5</v>
      </c>
      <c r="E11" s="13">
        <v>11.1</v>
      </c>
      <c r="F11" s="13">
        <v>34.6</v>
      </c>
    </row>
    <row r="12" spans="2:6" ht="15.75" x14ac:dyDescent="0.25">
      <c r="B12" s="184"/>
      <c r="C12" s="114" t="s">
        <v>4</v>
      </c>
      <c r="D12" s="13">
        <v>26</v>
      </c>
      <c r="E12" s="13">
        <v>12.4</v>
      </c>
      <c r="F12" s="13">
        <v>38.4</v>
      </c>
    </row>
    <row r="13" spans="2:6" ht="15.75" x14ac:dyDescent="0.25">
      <c r="B13" s="184"/>
      <c r="C13" s="114" t="s">
        <v>5</v>
      </c>
      <c r="D13" s="14">
        <v>26.7</v>
      </c>
      <c r="E13" s="14">
        <v>12.7</v>
      </c>
      <c r="F13" s="14">
        <v>39.4</v>
      </c>
    </row>
    <row r="14" spans="2:6" ht="15.75" x14ac:dyDescent="0.25">
      <c r="B14" s="184"/>
      <c r="C14" s="114" t="s">
        <v>6</v>
      </c>
      <c r="D14" s="15">
        <v>27.6</v>
      </c>
      <c r="E14" s="15">
        <v>12.8</v>
      </c>
      <c r="F14" s="15">
        <v>40.4</v>
      </c>
    </row>
    <row r="15" spans="2:6" ht="14.45" x14ac:dyDescent="0.35">
      <c r="B15" s="166" t="s">
        <v>274</v>
      </c>
      <c r="C15" s="166"/>
      <c r="D15" s="166"/>
      <c r="E15" s="166"/>
      <c r="F15" s="166"/>
    </row>
    <row r="16" spans="2:6" ht="14.45" customHeight="1" x14ac:dyDescent="0.35">
      <c r="B16" s="179" t="s">
        <v>309</v>
      </c>
      <c r="C16" s="179"/>
      <c r="D16" s="179"/>
      <c r="E16" s="179"/>
      <c r="F16" s="179"/>
    </row>
  </sheetData>
  <mergeCells count="5">
    <mergeCell ref="B1:F1"/>
    <mergeCell ref="B3:B8"/>
    <mergeCell ref="B9:B14"/>
    <mergeCell ref="B15:F15"/>
    <mergeCell ref="B16:F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1" sqref="A21:C22"/>
    </sheetView>
  </sheetViews>
  <sheetFormatPr defaultRowHeight="15" x14ac:dyDescent="0.25"/>
  <cols>
    <col min="2" max="2" width="14.42578125" customWidth="1"/>
    <col min="3" max="3" width="24.42578125" customWidth="1"/>
  </cols>
  <sheetData>
    <row r="1" spans="1:3" ht="14.45" x14ac:dyDescent="0.35">
      <c r="A1" s="63" t="s">
        <v>282</v>
      </c>
      <c r="B1" s="63"/>
      <c r="C1" s="63"/>
    </row>
    <row r="2" spans="1:3" ht="14.45" x14ac:dyDescent="0.35">
      <c r="A2" s="63" t="s">
        <v>9</v>
      </c>
      <c r="B2" s="63"/>
      <c r="C2" s="63"/>
    </row>
    <row r="3" spans="1:3" x14ac:dyDescent="0.25">
      <c r="A3" s="185" t="s">
        <v>0</v>
      </c>
      <c r="B3" s="150" t="s">
        <v>1</v>
      </c>
      <c r="C3" s="151">
        <v>38.200000000000003</v>
      </c>
    </row>
    <row r="4" spans="1:3" x14ac:dyDescent="0.25">
      <c r="A4" s="185"/>
      <c r="B4" s="150" t="s">
        <v>2</v>
      </c>
      <c r="C4" s="151">
        <v>38.1</v>
      </c>
    </row>
    <row r="5" spans="1:3" x14ac:dyDescent="0.25">
      <c r="A5" s="185"/>
      <c r="B5" s="150" t="s">
        <v>3</v>
      </c>
      <c r="C5" s="151">
        <v>40.9</v>
      </c>
    </row>
    <row r="6" spans="1:3" x14ac:dyDescent="0.25">
      <c r="A6" s="185"/>
      <c r="B6" s="150" t="s">
        <v>4</v>
      </c>
      <c r="C6" s="115">
        <v>41.4</v>
      </c>
    </row>
    <row r="7" spans="1:3" x14ac:dyDescent="0.25">
      <c r="A7" s="185"/>
      <c r="B7" s="150" t="s">
        <v>5</v>
      </c>
      <c r="C7" s="115">
        <v>42</v>
      </c>
    </row>
    <row r="8" spans="1:3" x14ac:dyDescent="0.25">
      <c r="A8" s="185"/>
      <c r="B8" s="150" t="s">
        <v>6</v>
      </c>
      <c r="C8" s="115">
        <v>44.5</v>
      </c>
    </row>
    <row r="9" spans="1:3" x14ac:dyDescent="0.25">
      <c r="A9" s="185" t="s">
        <v>7</v>
      </c>
      <c r="B9" s="150" t="s">
        <v>1</v>
      </c>
      <c r="C9" s="151">
        <v>31.4</v>
      </c>
    </row>
    <row r="10" spans="1:3" x14ac:dyDescent="0.25">
      <c r="A10" s="185"/>
      <c r="B10" s="150" t="s">
        <v>2</v>
      </c>
      <c r="C10" s="151">
        <v>31.5</v>
      </c>
    </row>
    <row r="11" spans="1:3" x14ac:dyDescent="0.25">
      <c r="A11" s="185"/>
      <c r="B11" s="150" t="s">
        <v>3</v>
      </c>
      <c r="C11" s="151">
        <v>34.700000000000003</v>
      </c>
    </row>
    <row r="12" spans="1:3" x14ac:dyDescent="0.25">
      <c r="A12" s="185"/>
      <c r="B12" s="150" t="s">
        <v>4</v>
      </c>
      <c r="C12" s="115">
        <v>36.1</v>
      </c>
    </row>
    <row r="13" spans="1:3" x14ac:dyDescent="0.25">
      <c r="A13" s="185"/>
      <c r="B13" s="150" t="s">
        <v>5</v>
      </c>
      <c r="C13" s="115">
        <v>36.799999999999997</v>
      </c>
    </row>
    <row r="14" spans="1:3" x14ac:dyDescent="0.25">
      <c r="A14" s="185"/>
      <c r="B14" s="150" t="s">
        <v>6</v>
      </c>
      <c r="C14" s="115">
        <v>40.1</v>
      </c>
    </row>
    <row r="15" spans="1:3" x14ac:dyDescent="0.25">
      <c r="A15" s="158" t="s">
        <v>8</v>
      </c>
      <c r="B15" s="150" t="s">
        <v>1</v>
      </c>
      <c r="C15" s="151">
        <v>17.8</v>
      </c>
    </row>
    <row r="16" spans="1:3" x14ac:dyDescent="0.25">
      <c r="A16" s="158"/>
      <c r="B16" s="150" t="s">
        <v>2</v>
      </c>
      <c r="C16" s="151">
        <v>17.3</v>
      </c>
    </row>
    <row r="17" spans="1:3" x14ac:dyDescent="0.25">
      <c r="A17" s="158"/>
      <c r="B17" s="150" t="s">
        <v>3</v>
      </c>
      <c r="C17" s="115">
        <v>15</v>
      </c>
    </row>
    <row r="18" spans="1:3" x14ac:dyDescent="0.25">
      <c r="A18" s="158"/>
      <c r="B18" s="150" t="s">
        <v>4</v>
      </c>
      <c r="C18" s="115">
        <v>12.9</v>
      </c>
    </row>
    <row r="19" spans="1:3" x14ac:dyDescent="0.25">
      <c r="A19" s="158"/>
      <c r="B19" s="150" t="s">
        <v>5</v>
      </c>
      <c r="C19" s="115">
        <v>12.4</v>
      </c>
    </row>
    <row r="20" spans="1:3" x14ac:dyDescent="0.25">
      <c r="A20" s="158"/>
      <c r="B20" s="150" t="s">
        <v>6</v>
      </c>
      <c r="C20" s="115">
        <v>10</v>
      </c>
    </row>
    <row r="21" spans="1:3" ht="14.45" x14ac:dyDescent="0.35">
      <c r="A21" s="186" t="s">
        <v>274</v>
      </c>
      <c r="B21" s="186"/>
      <c r="C21" s="186"/>
    </row>
    <row r="22" spans="1:3" ht="14.45" x14ac:dyDescent="0.35">
      <c r="A22" s="162" t="s">
        <v>309</v>
      </c>
      <c r="B22" s="162"/>
      <c r="C22" s="162"/>
    </row>
  </sheetData>
  <mergeCells count="5">
    <mergeCell ref="A3:A8"/>
    <mergeCell ref="A9:A14"/>
    <mergeCell ref="A15:A20"/>
    <mergeCell ref="A21:C21"/>
    <mergeCell ref="A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RowHeight="15" x14ac:dyDescent="0.25"/>
  <cols>
    <col min="1" max="1" width="16.140625" customWidth="1"/>
    <col min="2" max="2" width="8.85546875" customWidth="1"/>
    <col min="3" max="3" width="9.5703125" customWidth="1"/>
    <col min="4" max="4" width="10.5703125" customWidth="1"/>
    <col min="5" max="5" width="8.7109375" customWidth="1"/>
    <col min="6" max="6" width="10" customWidth="1"/>
  </cols>
  <sheetData>
    <row r="1" spans="1:7" ht="14.45" x14ac:dyDescent="0.35">
      <c r="A1" s="158" t="s">
        <v>63</v>
      </c>
      <c r="B1" s="158"/>
      <c r="C1" s="158"/>
      <c r="D1" s="158"/>
      <c r="E1" s="158"/>
      <c r="F1" s="158"/>
      <c r="G1" s="158"/>
    </row>
    <row r="2" spans="1:7" ht="15.6" x14ac:dyDescent="0.35">
      <c r="A2" s="66" t="s">
        <v>64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5</v>
      </c>
      <c r="G2" s="152" t="s">
        <v>6</v>
      </c>
    </row>
    <row r="3" spans="1:7" ht="15.6" x14ac:dyDescent="0.35">
      <c r="A3" s="109" t="s">
        <v>38</v>
      </c>
      <c r="B3" s="110">
        <v>24.6</v>
      </c>
      <c r="C3" s="110">
        <v>26.4</v>
      </c>
      <c r="D3" s="110">
        <v>33</v>
      </c>
      <c r="E3" s="111">
        <v>36.5</v>
      </c>
      <c r="F3" s="111">
        <v>36.299999999999997</v>
      </c>
      <c r="G3" s="111">
        <v>41.5</v>
      </c>
    </row>
    <row r="4" spans="1:7" ht="15.6" x14ac:dyDescent="0.35">
      <c r="A4" s="109" t="s">
        <v>39</v>
      </c>
      <c r="B4" s="110">
        <v>20.399999999999999</v>
      </c>
      <c r="C4" s="110">
        <v>20.399999999999999</v>
      </c>
      <c r="D4" s="110">
        <v>23.3</v>
      </c>
      <c r="E4" s="111">
        <v>23.2</v>
      </c>
      <c r="F4" s="111">
        <v>23.8</v>
      </c>
      <c r="G4" s="111">
        <v>25.4</v>
      </c>
    </row>
    <row r="5" spans="1:7" ht="15.6" x14ac:dyDescent="0.35">
      <c r="A5" s="109" t="s">
        <v>40</v>
      </c>
      <c r="B5" s="110">
        <v>23.3</v>
      </c>
      <c r="C5" s="110">
        <v>24.5</v>
      </c>
      <c r="D5" s="110">
        <v>30</v>
      </c>
      <c r="E5" s="111">
        <v>32.5</v>
      </c>
      <c r="F5" s="111">
        <v>32.799999999999997</v>
      </c>
      <c r="G5" s="111">
        <v>37</v>
      </c>
    </row>
    <row r="6" spans="1:7" ht="14.45" x14ac:dyDescent="0.35">
      <c r="A6" s="187" t="s">
        <v>274</v>
      </c>
      <c r="B6" s="187"/>
      <c r="C6" s="187"/>
      <c r="D6" s="187"/>
      <c r="E6" s="187"/>
      <c r="F6" s="187"/>
      <c r="G6" s="187"/>
    </row>
  </sheetData>
  <mergeCells count="2">
    <mergeCell ref="A6:G6"/>
    <mergeCell ref="A1:G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>
      <selection activeCell="B1" sqref="B1:F3"/>
    </sheetView>
  </sheetViews>
  <sheetFormatPr defaultRowHeight="15" x14ac:dyDescent="0.25"/>
  <cols>
    <col min="3" max="3" width="12.42578125" customWidth="1"/>
    <col min="4" max="5" width="11.28515625" customWidth="1"/>
    <col min="6" max="6" width="12.5703125" customWidth="1"/>
  </cols>
  <sheetData>
    <row r="1" spans="2:6" ht="30.6" customHeight="1" x14ac:dyDescent="0.35">
      <c r="B1" s="156" t="s">
        <v>85</v>
      </c>
      <c r="C1" s="156"/>
      <c r="D1" s="156"/>
      <c r="E1" s="156"/>
      <c r="F1" s="156"/>
    </row>
    <row r="2" spans="2:6" ht="14.45" x14ac:dyDescent="0.35">
      <c r="B2" s="63"/>
      <c r="C2" s="154" t="s">
        <v>78</v>
      </c>
      <c r="D2" s="63"/>
      <c r="E2" s="188" t="s">
        <v>79</v>
      </c>
      <c r="F2" s="188"/>
    </row>
    <row r="3" spans="2:6" ht="41.45" customHeight="1" x14ac:dyDescent="0.35">
      <c r="B3" s="59"/>
      <c r="C3" s="55" t="s">
        <v>84</v>
      </c>
      <c r="D3" s="55" t="s">
        <v>80</v>
      </c>
      <c r="E3" s="113" t="s">
        <v>81</v>
      </c>
      <c r="F3" s="113" t="s">
        <v>82</v>
      </c>
    </row>
    <row r="4" spans="2:6" ht="14.45" x14ac:dyDescent="0.35">
      <c r="B4" s="60" t="s">
        <v>65</v>
      </c>
      <c r="C4" s="61">
        <v>6086908</v>
      </c>
      <c r="D4" s="61">
        <v>7870081</v>
      </c>
      <c r="E4" s="61">
        <f>C4/100000</f>
        <v>60.869079999999997</v>
      </c>
      <c r="F4" s="61">
        <f>D4/100000</f>
        <v>78.700810000000004</v>
      </c>
    </row>
    <row r="5" spans="2:6" ht="14.45" x14ac:dyDescent="0.35">
      <c r="B5" s="60" t="s">
        <v>66</v>
      </c>
      <c r="C5" s="61">
        <v>6599298</v>
      </c>
      <c r="D5" s="61">
        <v>8453624</v>
      </c>
      <c r="E5" s="61">
        <f t="shared" ref="E5:F22" si="0">C5/100000</f>
        <v>65.992980000000003</v>
      </c>
      <c r="F5" s="61">
        <f t="shared" si="0"/>
        <v>84.536240000000006</v>
      </c>
    </row>
    <row r="6" spans="2:6" ht="14.45" x14ac:dyDescent="0.35">
      <c r="B6" s="60" t="s">
        <v>67</v>
      </c>
      <c r="C6" s="61">
        <v>7136097</v>
      </c>
      <c r="D6" s="61">
        <v>9111680</v>
      </c>
      <c r="E6" s="61">
        <f t="shared" si="0"/>
        <v>71.360969999999995</v>
      </c>
      <c r="F6" s="61">
        <f t="shared" si="0"/>
        <v>91.116799999999998</v>
      </c>
    </row>
    <row r="7" spans="2:6" ht="14.45" x14ac:dyDescent="0.35">
      <c r="B7" s="60" t="s">
        <v>68</v>
      </c>
      <c r="C7" s="61">
        <v>7880536</v>
      </c>
      <c r="D7" s="61">
        <v>10252148</v>
      </c>
      <c r="E7" s="61">
        <f t="shared" si="0"/>
        <v>78.805359999999993</v>
      </c>
      <c r="F7" s="61">
        <f t="shared" si="0"/>
        <v>102.52148</v>
      </c>
    </row>
    <row r="8" spans="2:6" ht="14.45" x14ac:dyDescent="0.35">
      <c r="B8" s="60" t="s">
        <v>69</v>
      </c>
      <c r="C8" s="61">
        <v>8198110</v>
      </c>
      <c r="D8" s="61">
        <v>10452535</v>
      </c>
      <c r="E8" s="61">
        <f t="shared" si="0"/>
        <v>81.981099999999998</v>
      </c>
      <c r="F8" s="61">
        <f t="shared" si="0"/>
        <v>104.52535</v>
      </c>
    </row>
    <row r="9" spans="2:6" ht="14.45" x14ac:dyDescent="0.35">
      <c r="B9" s="60" t="s">
        <v>70</v>
      </c>
      <c r="C9" s="61">
        <v>8776745</v>
      </c>
      <c r="D9" s="61">
        <v>11327485</v>
      </c>
      <c r="E9" s="61">
        <f t="shared" si="0"/>
        <v>87.767449999999997</v>
      </c>
      <c r="F9" s="61">
        <f t="shared" si="0"/>
        <v>113.27485</v>
      </c>
    </row>
    <row r="10" spans="2:6" ht="14.45" x14ac:dyDescent="0.35">
      <c r="B10" s="60" t="s">
        <v>71</v>
      </c>
      <c r="C10" s="61">
        <v>9157802</v>
      </c>
      <c r="D10" s="61">
        <v>11792055</v>
      </c>
      <c r="E10" s="61">
        <f t="shared" si="0"/>
        <v>91.578019999999995</v>
      </c>
      <c r="F10" s="61">
        <f t="shared" si="0"/>
        <v>117.92055000000001</v>
      </c>
    </row>
    <row r="11" spans="2:6" ht="14.45" x14ac:dyDescent="0.35">
      <c r="B11" s="60" t="s">
        <v>72</v>
      </c>
      <c r="C11" s="61">
        <v>9901970</v>
      </c>
      <c r="D11" s="61">
        <v>12694853</v>
      </c>
      <c r="E11" s="61">
        <f t="shared" si="0"/>
        <v>99.0197</v>
      </c>
      <c r="F11" s="61">
        <f t="shared" si="0"/>
        <v>126.94853000000001</v>
      </c>
    </row>
    <row r="12" spans="2:6" ht="14.45" x14ac:dyDescent="0.35">
      <c r="B12" s="60" t="s">
        <v>83</v>
      </c>
      <c r="C12" s="61">
        <v>10438365</v>
      </c>
      <c r="D12" s="61">
        <v>13429956</v>
      </c>
      <c r="E12" s="61">
        <f t="shared" si="0"/>
        <v>104.38365</v>
      </c>
      <c r="F12" s="61">
        <f t="shared" si="0"/>
        <v>134.29956000000001</v>
      </c>
    </row>
    <row r="13" spans="2:6" ht="14.45" x14ac:dyDescent="0.35">
      <c r="B13" s="60" t="s">
        <v>73</v>
      </c>
      <c r="C13" s="61">
        <v>10051626</v>
      </c>
      <c r="D13" s="61">
        <v>12950025</v>
      </c>
      <c r="E13" s="61">
        <f t="shared" si="0"/>
        <v>100.51626</v>
      </c>
      <c r="F13" s="61">
        <f t="shared" si="0"/>
        <v>129.50024999999999</v>
      </c>
    </row>
    <row r="14" spans="2:6" ht="14.45" x14ac:dyDescent="0.35">
      <c r="B14" s="60" t="s">
        <v>74</v>
      </c>
      <c r="C14" s="61">
        <v>10444404</v>
      </c>
      <c r="D14" s="61">
        <v>13538114</v>
      </c>
      <c r="E14" s="61">
        <f t="shared" si="0"/>
        <v>104.44404</v>
      </c>
      <c r="F14" s="61">
        <f t="shared" si="0"/>
        <v>135.38113999999999</v>
      </c>
    </row>
    <row r="15" spans="2:6" ht="14.45" x14ac:dyDescent="0.35">
      <c r="B15" s="60" t="s">
        <v>75</v>
      </c>
      <c r="C15" s="61">
        <v>10755288</v>
      </c>
      <c r="D15" s="61">
        <v>13881386</v>
      </c>
      <c r="E15" s="61">
        <f t="shared" si="0"/>
        <v>107.55288</v>
      </c>
      <c r="F15" s="61">
        <f t="shared" si="0"/>
        <v>138.81386000000001</v>
      </c>
    </row>
    <row r="16" spans="2:6" ht="14.45" x14ac:dyDescent="0.35">
      <c r="B16" s="60" t="s">
        <v>76</v>
      </c>
      <c r="C16" s="61">
        <v>11136133</v>
      </c>
      <c r="D16" s="61">
        <v>14299710</v>
      </c>
      <c r="E16" s="61">
        <f t="shared" si="0"/>
        <v>111.36133</v>
      </c>
      <c r="F16" s="61">
        <f t="shared" si="0"/>
        <v>142.99709999999999</v>
      </c>
    </row>
    <row r="17" spans="2:6" ht="14.45" x14ac:dyDescent="0.35">
      <c r="B17" s="60" t="s">
        <v>77</v>
      </c>
      <c r="C17" s="61">
        <v>11662947</v>
      </c>
      <c r="D17" s="61">
        <v>14911189</v>
      </c>
      <c r="E17" s="61">
        <f t="shared" si="0"/>
        <v>116.62947</v>
      </c>
      <c r="F17" s="61">
        <f t="shared" si="0"/>
        <v>149.11188999999999</v>
      </c>
    </row>
    <row r="18" spans="2:6" ht="14.45" x14ac:dyDescent="0.35">
      <c r="B18" s="59" t="s">
        <v>1</v>
      </c>
      <c r="C18" s="62">
        <v>12224422</v>
      </c>
      <c r="D18" s="59">
        <v>15614621</v>
      </c>
      <c r="E18" s="61">
        <f t="shared" si="0"/>
        <v>122.24422</v>
      </c>
      <c r="F18" s="61">
        <f t="shared" si="0"/>
        <v>156.14621</v>
      </c>
    </row>
    <row r="19" spans="2:6" ht="14.45" x14ac:dyDescent="0.35">
      <c r="B19" s="59" t="s">
        <v>2</v>
      </c>
      <c r="C19" s="62">
        <v>12798588</v>
      </c>
      <c r="D19" s="59">
        <v>16280212</v>
      </c>
      <c r="E19" s="61">
        <f t="shared" si="0"/>
        <v>127.98587999999999</v>
      </c>
      <c r="F19" s="61">
        <f t="shared" si="0"/>
        <v>162.80212</v>
      </c>
    </row>
    <row r="20" spans="2:6" ht="14.45" x14ac:dyDescent="0.35">
      <c r="B20" s="59" t="s">
        <v>3</v>
      </c>
      <c r="C20" s="62">
        <v>13058156</v>
      </c>
      <c r="D20" s="59">
        <v>16624289</v>
      </c>
      <c r="E20" s="61">
        <f t="shared" si="0"/>
        <v>130.58156</v>
      </c>
      <c r="F20" s="61">
        <f t="shared" si="0"/>
        <v>166.24288999999999</v>
      </c>
    </row>
    <row r="21" spans="2:6" ht="14.45" x14ac:dyDescent="0.35">
      <c r="B21" s="59" t="s">
        <v>4</v>
      </c>
      <c r="C21" s="62">
        <v>12594563</v>
      </c>
      <c r="D21" s="59">
        <v>16089701</v>
      </c>
      <c r="E21" s="61">
        <f t="shared" si="0"/>
        <v>125.94562999999999</v>
      </c>
      <c r="F21" s="61">
        <f t="shared" si="0"/>
        <v>160.89700999999999</v>
      </c>
    </row>
    <row r="22" spans="2:6" ht="14.45" x14ac:dyDescent="0.35">
      <c r="B22" s="59" t="s">
        <v>5</v>
      </c>
      <c r="C22" s="62">
        <v>13609931</v>
      </c>
      <c r="D22" s="59">
        <v>17215348</v>
      </c>
      <c r="E22" s="61">
        <f t="shared" si="0"/>
        <v>136.09931</v>
      </c>
      <c r="F22" s="61">
        <f t="shared" si="0"/>
        <v>172.15348</v>
      </c>
    </row>
    <row r="23" spans="2:6" ht="14.45" x14ac:dyDescent="0.35">
      <c r="B23" s="189" t="s">
        <v>163</v>
      </c>
      <c r="C23" s="189"/>
      <c r="D23" s="189"/>
      <c r="E23" s="189"/>
      <c r="F23" s="189"/>
    </row>
    <row r="25" spans="2:6" ht="14.45" x14ac:dyDescent="0.35">
      <c r="E25" s="21"/>
      <c r="F25" s="20"/>
    </row>
    <row r="26" spans="2:6" ht="14.45" x14ac:dyDescent="0.35">
      <c r="E26" s="21"/>
      <c r="F26" s="20"/>
    </row>
    <row r="27" spans="2:6" ht="32.450000000000003" customHeight="1" x14ac:dyDescent="0.35">
      <c r="E27" s="20"/>
      <c r="F27" s="20"/>
    </row>
  </sheetData>
  <mergeCells count="3">
    <mergeCell ref="E2:F2"/>
    <mergeCell ref="B1:F1"/>
    <mergeCell ref="B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Chart VIII.1(a)</vt:lpstr>
      <vt:lpstr>Chart VIII.1(b)</vt:lpstr>
      <vt:lpstr>Chart VIII.2</vt:lpstr>
      <vt:lpstr>Chart VIII.3</vt:lpstr>
      <vt:lpstr>Chart VIII.4</vt:lpstr>
      <vt:lpstr>Chart VIII.5</vt:lpstr>
      <vt:lpstr>Chart VII.6</vt:lpstr>
      <vt:lpstr>Chart VIII.7</vt:lpstr>
      <vt:lpstr>Chart VIII.8</vt:lpstr>
      <vt:lpstr>Chart VIII.9</vt:lpstr>
      <vt:lpstr>Chart VIII.10</vt:lpstr>
      <vt:lpstr>Chart VIII.11</vt:lpstr>
      <vt:lpstr>Chart VIII.12</vt:lpstr>
      <vt:lpstr>Chart VIII.13</vt:lpstr>
      <vt:lpstr>Chart VIII.14</vt:lpstr>
      <vt:lpstr>Chart VIII.15</vt:lpstr>
      <vt:lpstr>Chart VIII.16</vt:lpstr>
      <vt:lpstr>Chart VIII.17</vt:lpstr>
      <vt:lpstr>Chart VIII.18</vt:lpstr>
      <vt:lpstr>Chart VIII.19</vt:lpstr>
      <vt:lpstr>Chart VIII.20</vt:lpstr>
      <vt:lpstr>Chart VIII.21</vt:lpstr>
      <vt:lpstr>Chart VIII.22</vt:lpstr>
      <vt:lpstr>Chart VIII.23</vt:lpstr>
      <vt:lpstr>Chart VIII.24</vt:lpstr>
      <vt:lpstr>Chart VIII.25</vt:lpstr>
      <vt:lpstr>Chart VIII.26</vt:lpstr>
      <vt:lpstr>Chart VIII.27</vt:lpstr>
      <vt:lpstr>Chart VIII.28</vt:lpstr>
      <vt:lpstr>Table VIII.1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Deeksha S Bisht</dc:creator>
  <cp:lastModifiedBy>Lenovo</cp:lastModifiedBy>
  <dcterms:created xsi:type="dcterms:W3CDTF">2024-07-21T04:13:06Z</dcterms:created>
  <dcterms:modified xsi:type="dcterms:W3CDTF">2024-07-22T04:17:55Z</dcterms:modified>
</cp:coreProperties>
</file>