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1840" windowHeight="13740"/>
  </bookViews>
  <sheets>
    <sheet name="Fig VI.1 Primary Energy Supply" sheetId="1" r:id="rId1"/>
    <sheet name="Fig VI.1 Installed-Capacity" sheetId="4" r:id="rId2"/>
    <sheet name="Figure VI.3" sheetId="6" r:id="rId3"/>
    <sheet name="Figure VI.4" sheetId="5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5" l="1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B14" i="4"/>
  <c r="D5" i="4"/>
  <c r="D6" i="4"/>
  <c r="D7" i="4"/>
  <c r="D8" i="4"/>
  <c r="D9" i="4"/>
  <c r="D10" i="4"/>
  <c r="D11" i="4"/>
  <c r="D12" i="4"/>
  <c r="D13" i="4"/>
  <c r="D4" i="4"/>
  <c r="C13" i="4"/>
  <c r="C12" i="4"/>
  <c r="C11" i="4"/>
  <c r="C10" i="4"/>
  <c r="C9" i="4"/>
  <c r="C8" i="4"/>
  <c r="C7" i="4"/>
  <c r="C6" i="4"/>
  <c r="C5" i="4"/>
  <c r="C4" i="4"/>
  <c r="B13" i="1" l="1"/>
  <c r="B14" i="1" s="1"/>
  <c r="B7" i="1"/>
  <c r="F4" i="1" l="1"/>
  <c r="C6" i="1"/>
  <c r="C5" i="1"/>
  <c r="C8" i="1"/>
  <c r="F10" i="1"/>
  <c r="C10" i="1"/>
  <c r="F8" i="1"/>
  <c r="F11" i="1"/>
  <c r="C14" i="1"/>
  <c r="F5" i="1"/>
  <c r="F7" i="1"/>
  <c r="C7" i="1"/>
  <c r="F9" i="1"/>
  <c r="C11" i="1"/>
  <c r="C12" i="1"/>
  <c r="C13" i="1"/>
  <c r="F6" i="1"/>
  <c r="C4" i="1"/>
  <c r="C9" i="1"/>
</calcChain>
</file>

<file path=xl/sharedStrings.xml><?xml version="1.0" encoding="utf-8"?>
<sst xmlns="http://schemas.openxmlformats.org/spreadsheetml/2006/main" count="86" uniqueCount="60">
  <si>
    <t>Total Primary Energy Supply</t>
  </si>
  <si>
    <t>2022-23</t>
  </si>
  <si>
    <t>Mtoe</t>
  </si>
  <si>
    <t>%</t>
  </si>
  <si>
    <t>Coal</t>
  </si>
  <si>
    <t>Natural Gas</t>
  </si>
  <si>
    <t>Total Fossil-Based Energy</t>
  </si>
  <si>
    <t>Nuclear</t>
  </si>
  <si>
    <t>Hydro</t>
  </si>
  <si>
    <t>Solar</t>
  </si>
  <si>
    <t>Wind</t>
  </si>
  <si>
    <t>Bioenergy</t>
  </si>
  <si>
    <t>Total Non-Fossil Based Energy</t>
  </si>
  <si>
    <t>Total</t>
  </si>
  <si>
    <t>Oil and Petroleum Products</t>
  </si>
  <si>
    <t>GW</t>
  </si>
  <si>
    <t>Installed Power Capacity</t>
  </si>
  <si>
    <t>Feb, 2024</t>
  </si>
  <si>
    <t>Large Hydro</t>
  </si>
  <si>
    <t>Small Hydro Wind</t>
  </si>
  <si>
    <t>Gas</t>
  </si>
  <si>
    <t>Lignite</t>
  </si>
  <si>
    <t>Diesel</t>
  </si>
  <si>
    <t>Bio</t>
  </si>
  <si>
    <t>MW</t>
  </si>
  <si>
    <t xml:space="preserve">Small Hydro </t>
  </si>
  <si>
    <t>Data Source: World Bank</t>
  </si>
  <si>
    <t>https://data.worldbank.org/indicator/EN.POP.DNST</t>
  </si>
  <si>
    <t>Country Name</t>
  </si>
  <si>
    <t>Population density (people per sq. km of land area) (2021)</t>
  </si>
  <si>
    <t>Land per capita in India is the lowest among the G20, 2021</t>
  </si>
  <si>
    <t>Australia</t>
  </si>
  <si>
    <t>Canada</t>
  </si>
  <si>
    <t>Russian Federation</t>
  </si>
  <si>
    <t>Saudi Arabia</t>
  </si>
  <si>
    <t>Argentina</t>
  </si>
  <si>
    <t>Brazil</t>
  </si>
  <si>
    <t>United States</t>
  </si>
  <si>
    <t>South Africa</t>
  </si>
  <si>
    <t>Mexico</t>
  </si>
  <si>
    <t>Turkiye</t>
  </si>
  <si>
    <t>France</t>
  </si>
  <si>
    <t>Indonesia</t>
  </si>
  <si>
    <t>China</t>
  </si>
  <si>
    <t>Italy</t>
  </si>
  <si>
    <t>Korea, Dem. People's Rep.</t>
  </si>
  <si>
    <t>Germany</t>
  </si>
  <si>
    <t>United Kingdom</t>
  </si>
  <si>
    <t>Japan</t>
  </si>
  <si>
    <t>India</t>
  </si>
  <si>
    <t>Figure VI.3 Target emissions reduction to achieve the NDC commitment by 2030 (in MtCO2e)</t>
  </si>
  <si>
    <t>Category</t>
  </si>
  <si>
    <t>Target emissions reduction</t>
  </si>
  <si>
    <t>Commercial and domestic buildings</t>
  </si>
  <si>
    <t>Industrial</t>
  </si>
  <si>
    <t>Transport</t>
  </si>
  <si>
    <t>Demand Side Management</t>
  </si>
  <si>
    <t>Source: Based on data provided by Ministry of Power</t>
  </si>
  <si>
    <t>Source: Data from Central Electricity Authority</t>
  </si>
  <si>
    <t>Source: Data from NITI Aayog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</si>
</sst>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10" fontId="0" fillId="0" borderId="0" xfId="1" applyNumberFormat="1" applyFont="1"/>
    <xf numFmtId="165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left" indent="6"/>
    </xf>
    <xf numFmtId="0" fontId="2" fillId="0" borderId="0" xfId="2"/>
    <xf numFmtId="2" fontId="0" fillId="0" borderId="0" xfId="0" applyNumberFormat="1"/>
    <xf numFmtId="166" fontId="0" fillId="0" borderId="0" xfId="0" applyNumberForma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82B95"/>
      <color rgb="FF5040C8"/>
      <color rgb="FFE98E3B"/>
      <color rgb="FFBB1580"/>
      <color rgb="FF9954CC"/>
      <color rgb="FF77C9CF"/>
      <color rgb="FFFFD03B"/>
      <color rgb="FFF9EB67"/>
      <color rgb="FFF20E4A"/>
      <color rgb="FF26AA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IN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Total Primary Energy Supply </a:t>
            </a:r>
          </a:p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IN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2022-23:</a:t>
            </a:r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885 Mtoe 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0456501403180544"/>
          <c:y val="1.346801346801346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'Fig VI.1 Primary Energy Supply'!$F$3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B2-42D1-B9AD-583EF6F4DA2F}"/>
              </c:ext>
            </c:extLst>
          </c:dPt>
          <c:dPt>
            <c:idx val="1"/>
            <c:bubble3D val="0"/>
            <c:spPr>
              <a:solidFill>
                <a:srgbClr val="FFD03B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EB2-42D1-B9AD-583EF6F4DA2F}"/>
              </c:ext>
            </c:extLst>
          </c:dPt>
          <c:dPt>
            <c:idx val="2"/>
            <c:bubble3D val="0"/>
            <c:spPr>
              <a:solidFill>
                <a:srgbClr val="E98E3B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B2-42D1-B9AD-583EF6F4DA2F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EB2-42D1-B9AD-583EF6F4DA2F}"/>
              </c:ext>
            </c:extLst>
          </c:dPt>
          <c:dPt>
            <c:idx val="4"/>
            <c:bubble3D val="0"/>
            <c:spPr>
              <a:solidFill>
                <a:srgbClr val="BB158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B2-42D1-B9AD-583EF6F4DA2F}"/>
              </c:ext>
            </c:extLst>
          </c:dPt>
          <c:dPt>
            <c:idx val="5"/>
            <c:bubble3D val="0"/>
            <c:spPr>
              <a:solidFill>
                <a:srgbClr val="77C9CF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EB2-42D1-B9AD-583EF6F4DA2F}"/>
              </c:ext>
            </c:extLst>
          </c:dPt>
          <c:dPt>
            <c:idx val="6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BEB2-42D1-B9AD-583EF6F4DA2F}"/>
              </c:ext>
            </c:extLst>
          </c:dPt>
          <c:dPt>
            <c:idx val="7"/>
            <c:bubble3D val="0"/>
            <c:spPr>
              <a:solidFill>
                <a:srgbClr val="9954CC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B2-42D1-B9AD-583EF6F4DA2F}"/>
              </c:ext>
            </c:extLst>
          </c:dPt>
          <c:dLbls>
            <c:dLbl>
              <c:idx val="0"/>
              <c:layout>
                <c:manualLayout>
                  <c:x val="0.14104549840530925"/>
                  <c:y val="-1.388888888888888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B2-42D1-B9AD-583EF6F4DA2F}"/>
                </c:ext>
              </c:extLst>
            </c:dLbl>
            <c:dLbl>
              <c:idx val="1"/>
              <c:layout>
                <c:manualLayout>
                  <c:x val="5.5552691086673102E-3"/>
                  <c:y val="0.1189833594033069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/>
                      <a:t>Gas</a:t>
                    </a:r>
                  </a:p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0BA834F0-1F0D-43A1-9DB9-74FF733B62ED}" type="VALUE">
                      <a:rPr lang="en-US"/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IN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434050514499531"/>
                      <c:h val="0.127735800701679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EB2-42D1-B9AD-583EF6F4DA2F}"/>
                </c:ext>
              </c:extLst>
            </c:dLbl>
            <c:dLbl>
              <c:idx val="2"/>
              <c:layout>
                <c:manualLayout>
                  <c:x val="-0.15811259326915286"/>
                  <c:y val="0.175925837553134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724041159962584"/>
                      <c:h val="0.219977553310886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EB2-42D1-B9AD-583EF6F4DA2F}"/>
                </c:ext>
              </c:extLst>
            </c:dLbl>
            <c:dLbl>
              <c:idx val="3"/>
              <c:layout>
                <c:manualLayout>
                  <c:x val="-0.17449319770482385"/>
                  <c:y val="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B2-42D1-B9AD-583EF6F4DA2F}"/>
                </c:ext>
              </c:extLst>
            </c:dLbl>
            <c:dLbl>
              <c:idx val="4"/>
              <c:layout>
                <c:manualLayout>
                  <c:x val="-0.16054712992494274"/>
                  <c:y val="-6.71296296296296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8545966132156774"/>
                      <c:h val="0.138750000000000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B2-42D1-B9AD-583EF6F4DA2F}"/>
                </c:ext>
              </c:extLst>
            </c:dLbl>
            <c:dLbl>
              <c:idx val="5"/>
              <c:layout>
                <c:manualLayout>
                  <c:x val="-0.12630716763772162"/>
                  <c:y val="-0.171296296296296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B2-42D1-B9AD-583EF6F4DA2F}"/>
                </c:ext>
              </c:extLst>
            </c:dLbl>
            <c:dLbl>
              <c:idx val="6"/>
              <c:layout>
                <c:manualLayout>
                  <c:x val="-2.7777777777777776E-2"/>
                  <c:y val="-0.134259259259259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B2-42D1-B9AD-583EF6F4DA2F}"/>
                </c:ext>
              </c:extLst>
            </c:dLbl>
            <c:dLbl>
              <c:idx val="7"/>
              <c:layout>
                <c:manualLayout>
                  <c:x val="4.1666666666666567E-2"/>
                  <c:y val="-0.1296296296296296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B2-42D1-B9AD-583EF6F4DA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 VI.1 Primary Energy Supply'!$E$4:$E$11</c:f>
              <c:strCache>
                <c:ptCount val="8"/>
                <c:pt idx="0">
                  <c:v>Coal</c:v>
                </c:pt>
                <c:pt idx="1">
                  <c:v>Natural Gas</c:v>
                </c:pt>
                <c:pt idx="2">
                  <c:v>Oil and Petroleum Products</c:v>
                </c:pt>
                <c:pt idx="3">
                  <c:v>Hydro</c:v>
                </c:pt>
                <c:pt idx="4">
                  <c:v>Solar</c:v>
                </c:pt>
                <c:pt idx="5">
                  <c:v>Wind</c:v>
                </c:pt>
                <c:pt idx="6">
                  <c:v>Bioenergy</c:v>
                </c:pt>
                <c:pt idx="7">
                  <c:v>Nuclear</c:v>
                </c:pt>
              </c:strCache>
            </c:strRef>
          </c:cat>
          <c:val>
            <c:numRef>
              <c:f>'Fig VI.1 Primary Energy Supply'!$F$4:$F$11</c:f>
              <c:numCache>
                <c:formatCode>0.0%</c:formatCode>
                <c:ptCount val="8"/>
                <c:pt idx="0">
                  <c:v>0.47414766312937462</c:v>
                </c:pt>
                <c:pt idx="1">
                  <c:v>6.9993226461955299E-2</c:v>
                </c:pt>
                <c:pt idx="2">
                  <c:v>0.29306841273425155</c:v>
                </c:pt>
                <c:pt idx="3">
                  <c:v>1.6369383608037934E-2</c:v>
                </c:pt>
                <c:pt idx="4">
                  <c:v>1.1853691578234364E-2</c:v>
                </c:pt>
                <c:pt idx="5">
                  <c:v>9.4829532625874922E-3</c:v>
                </c:pt>
                <c:pt idx="6">
                  <c:v>0.10386091668548206</c:v>
                </c:pt>
                <c:pt idx="7">
                  <c:v>2.122375254007677E-2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B2-42D1-B9AD-583EF6F4DA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IN" sz="1200" b="1" i="0" kern="1200" spc="0" baseline="0">
                <a:solidFill>
                  <a:srgbClr val="595959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Installed Power Capacity</a:t>
            </a:r>
            <a:endParaRPr lang="en-IN" sz="1200">
              <a:effectLst/>
            </a:endParaRPr>
          </a:p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IN" sz="1200" b="1" i="0" kern="1200" spc="0" baseline="0">
                <a:solidFill>
                  <a:srgbClr val="595959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30 April 2024: 442.8 GW</a:t>
            </a:r>
            <a:endParaRPr lang="en-IN" sz="1200">
              <a:effectLst/>
            </a:endParaRPr>
          </a:p>
        </c:rich>
      </c:tx>
      <c:layout>
        <c:manualLayout>
          <c:xMode val="edge"/>
          <c:yMode val="edge"/>
          <c:x val="0.20456501403180544"/>
          <c:y val="1.346801346801346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2112692783360047"/>
          <c:y val="0.22903570722037056"/>
          <c:w val="0.45705622591926198"/>
          <c:h val="0.6401657114028584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1B-41D0-ABCD-57CD05410C65}"/>
              </c:ext>
            </c:extLst>
          </c:dPt>
          <c:dPt>
            <c:idx val="1"/>
            <c:bubble3D val="0"/>
            <c:spPr>
              <a:solidFill>
                <a:srgbClr val="BB158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1B-41D0-ABCD-57CD05410C65}"/>
              </c:ext>
            </c:extLst>
          </c:dPt>
          <c:dPt>
            <c:idx val="2"/>
            <c:bubble3D val="0"/>
            <c:spPr>
              <a:solidFill>
                <a:srgbClr val="E98E3B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71B-41D0-ABCD-57CD05410C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71B-41D0-ABCD-57CD05410C65}"/>
              </c:ext>
            </c:extLst>
          </c:dPt>
          <c:dPt>
            <c:idx val="4"/>
            <c:bubble3D val="0"/>
            <c:spPr>
              <a:solidFill>
                <a:srgbClr val="382B9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71B-41D0-ABCD-57CD05410C65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71B-41D0-ABCD-57CD05410C65}"/>
              </c:ext>
            </c:extLst>
          </c:dPt>
          <c:dPt>
            <c:idx val="6"/>
            <c:bubble3D val="0"/>
            <c:spPr>
              <a:solidFill>
                <a:srgbClr val="9954CC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71B-41D0-ABCD-57CD05410C65}"/>
              </c:ext>
            </c:extLst>
          </c:dPt>
          <c:dPt>
            <c:idx val="7"/>
            <c:bubble3D val="0"/>
            <c:spPr>
              <a:solidFill>
                <a:srgbClr val="77C9CF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71B-41D0-ABCD-57CD05410C65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71B-41D0-ABCD-57CD05410C65}"/>
              </c:ext>
            </c:extLst>
          </c:dPt>
          <c:dPt>
            <c:idx val="9"/>
            <c:bubble3D val="0"/>
            <c:spPr>
              <a:solidFill>
                <a:srgbClr val="FFD03B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71B-41D0-ABCD-57CD05410C65}"/>
              </c:ext>
            </c:extLst>
          </c:dPt>
          <c:dLbls>
            <c:dLbl>
              <c:idx val="0"/>
              <c:layout>
                <c:manualLayout>
                  <c:x val="0.14150490655721645"/>
                  <c:y val="-0.14344359083357466"/>
                </c:manualLayout>
              </c:layout>
              <c:tx>
                <c:rich>
                  <a:bodyPr/>
                  <a:lstStyle/>
                  <a:p>
                    <a:fld id="{57CFD156-185B-4FDF-97D8-122639DDCED0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2C7A7FF0-8368-41B7-AB58-33B6DAAB7A5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GW, </a:t>
                    </a:r>
                    <a:fld id="{51028EA8-87CE-401D-B910-C29330BC248C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7583178188326674"/>
                      <c:h val="0.163004080492698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71B-41D0-ABCD-57CD05410C65}"/>
                </c:ext>
              </c:extLst>
            </c:dLbl>
            <c:dLbl>
              <c:idx val="1"/>
              <c:layout>
                <c:manualLayout>
                  <c:x val="9.6725781149608905E-2"/>
                  <c:y val="0.1389253401950778"/>
                </c:manualLayout>
              </c:layout>
              <c:tx>
                <c:rich>
                  <a:bodyPr/>
                  <a:lstStyle/>
                  <a:p>
                    <a:fld id="{8ED69236-E64E-4494-AA39-1853D871901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934F6E1-207E-4C53-8D4D-462CE3F232C7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GW, </a:t>
                    </a:r>
                    <a:fld id="{00D069B4-E0FB-4229-BCEA-4EBC753F642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996047018469723"/>
                      <c:h val="0.163004080492698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71B-41D0-ABCD-57CD05410C65}"/>
                </c:ext>
              </c:extLst>
            </c:dLbl>
            <c:dLbl>
              <c:idx val="2"/>
              <c:layout>
                <c:manualLayout>
                  <c:x val="-7.755833733042071E-2"/>
                  <c:y val="0.1695242437124063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B-41D0-ABCD-57CD05410C65}"/>
                </c:ext>
              </c:extLst>
            </c:dLbl>
            <c:dLbl>
              <c:idx val="3"/>
              <c:layout>
                <c:manualLayout>
                  <c:x val="-0.27862349218627741"/>
                  <c:y val="0.17387101919221151"/>
                </c:manualLayout>
              </c:layout>
              <c:tx>
                <c:rich>
                  <a:bodyPr/>
                  <a:lstStyle/>
                  <a:p>
                    <a:fld id="{720996D9-82DB-410F-B1AA-330AFD4243BB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3711A418-CD09-4A6E-917D-8F9E9183894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GW, </a:t>
                    </a:r>
                    <a:fld id="{7E6B10CA-BF78-4CAB-82A4-B6C0A9818CE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71B-41D0-ABCD-57CD05410C65}"/>
                </c:ext>
              </c:extLst>
            </c:dLbl>
            <c:dLbl>
              <c:idx val="4"/>
              <c:layout>
                <c:manualLayout>
                  <c:x val="-0.40842988896791177"/>
                  <c:y val="9.997583603552170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1B-41D0-ABCD-57CD05410C65}"/>
                </c:ext>
              </c:extLst>
            </c:dLbl>
            <c:dLbl>
              <c:idx val="5"/>
              <c:layout>
                <c:manualLayout>
                  <c:x val="-0.2047573184866455"/>
                  <c:y val="5.650808123746879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769562374929894"/>
                      <c:h val="0.163004080492698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71B-41D0-ABCD-57CD05410C65}"/>
                </c:ext>
              </c:extLst>
            </c:dLbl>
            <c:dLbl>
              <c:idx val="6"/>
              <c:layout>
                <c:manualLayout>
                  <c:x val="-0.23939991526598972"/>
                  <c:y val="2.60806528788317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E1664E13-9A51-4A7E-AB34-8BAE21C7A602}" type="CATEGORYNAME">
                      <a:rPr lang="en-US"/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endParaRPr lang="en-US" baseline="0"/>
                  </a:p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baseline="0"/>
                      <a:t>5 GW, </a:t>
                    </a:r>
                    <a:fld id="{560A2773-E802-4F3E-BF7F-7D23766DF35E}" type="PERCENTAGE">
                      <a:rPr lang="en-US" baseline="0"/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906529226235989"/>
                      <c:h val="0.134750039873964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71B-41D0-ABCD-57CD05410C65}"/>
                </c:ext>
              </c:extLst>
            </c:dLbl>
            <c:dLbl>
              <c:idx val="7"/>
              <c:layout>
                <c:manualLayout>
                  <c:x val="-0.20090141210627629"/>
                  <c:y val="-2.39070940060362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BE37F68F-29F9-4CDC-B098-DAB76F226753}" type="CATEGORYNAME">
                      <a:rPr lang="en-US"/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E4405E83-0CC6-448E-A32F-F2EDC06D388C}" type="VALUE">
                      <a:rPr lang="en-US" baseline="0"/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r>
                      <a:rPr lang="en-US" baseline="0"/>
                      <a:t> GW, </a:t>
                    </a:r>
                    <a:fld id="{B4C67534-D12B-4F23-B73D-3BD4DCF58EAB}" type="PERCENTAGE">
                      <a:rPr lang="en-US" baseline="0"/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5930538178946078"/>
                      <c:h val="0.1608306927527957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71B-41D0-ABCD-57CD05410C65}"/>
                </c:ext>
              </c:extLst>
            </c:dLbl>
            <c:dLbl>
              <c:idx val="8"/>
              <c:layout>
                <c:manualLayout>
                  <c:x val="-0.18614635290317513"/>
                  <c:y val="-5.2161305757663499E-2"/>
                </c:manualLayout>
              </c:layout>
              <c:tx>
                <c:rich>
                  <a:bodyPr/>
                  <a:lstStyle/>
                  <a:p>
                    <a:fld id="{59512319-7F03-4509-9F5C-041E4D29350D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5228CE69-06B2-4FBC-9BED-BD29AEB228FB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GW, </a:t>
                    </a:r>
                    <a:fld id="{7EBD15A4-D545-454F-89EA-6D3B46C29F4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544585522233026"/>
                      <c:h val="0.11301616247493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471B-41D0-ABCD-57CD05410C65}"/>
                </c:ext>
              </c:extLst>
            </c:dLbl>
            <c:dLbl>
              <c:idx val="9"/>
              <c:layout>
                <c:manualLayout>
                  <c:x val="-0.12643903216064728"/>
                  <c:y val="-0.12170971343454819"/>
                </c:manualLayout>
              </c:layout>
              <c:tx>
                <c:rich>
                  <a:bodyPr/>
                  <a:lstStyle/>
                  <a:p>
                    <a:fld id="{60C737C1-8441-4FD5-A8B1-6ED30C97186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637E2B9F-346A-4C05-AD12-C65A9247FF5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GW, </a:t>
                    </a:r>
                    <a:fld id="{B9C83B48-D770-4C57-8C19-A03029660AA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6731318715963509"/>
                      <c:h val="0.163004080492698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471B-41D0-ABCD-57CD05410C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bg2">
                      <a:lumMod val="50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 VI.1 Installed-Capacity'!$F$4:$F$13</c:f>
              <c:strCache>
                <c:ptCount val="10"/>
                <c:pt idx="0">
                  <c:v>Coal</c:v>
                </c:pt>
                <c:pt idx="1">
                  <c:v>Gas</c:v>
                </c:pt>
                <c:pt idx="2">
                  <c:v>Lignite</c:v>
                </c:pt>
                <c:pt idx="3">
                  <c:v>Diesel</c:v>
                </c:pt>
                <c:pt idx="4">
                  <c:v>Nuclear</c:v>
                </c:pt>
                <c:pt idx="5">
                  <c:v>Large Hydro</c:v>
                </c:pt>
                <c:pt idx="6">
                  <c:v>Small Hydro </c:v>
                </c:pt>
                <c:pt idx="7">
                  <c:v>Wind</c:v>
                </c:pt>
                <c:pt idx="8">
                  <c:v>Bio</c:v>
                </c:pt>
                <c:pt idx="9">
                  <c:v>Solar</c:v>
                </c:pt>
              </c:strCache>
            </c:strRef>
          </c:cat>
          <c:val>
            <c:numRef>
              <c:f>'Fig VI.1 Installed-Capacity'!$G$4:$G$13</c:f>
              <c:numCache>
                <c:formatCode>0.00</c:formatCode>
                <c:ptCount val="10"/>
                <c:pt idx="0">
                  <c:v>210.96946</c:v>
                </c:pt>
                <c:pt idx="1">
                  <c:v>24.818209</c:v>
                </c:pt>
                <c:pt idx="2">
                  <c:v>6.62</c:v>
                </c:pt>
                <c:pt idx="3">
                  <c:v>0.58920399999999995</c:v>
                </c:pt>
                <c:pt idx="4">
                  <c:v>8.18</c:v>
                </c:pt>
                <c:pt idx="5">
                  <c:v>46.928170000000001</c:v>
                </c:pt>
                <c:pt idx="6">
                  <c:v>5.0052450000000004</c:v>
                </c:pt>
                <c:pt idx="7">
                  <c:v>46.161790000000003</c:v>
                </c:pt>
                <c:pt idx="8">
                  <c:v>10.946649999999998</c:v>
                </c:pt>
                <c:pt idx="9">
                  <c:v>82.637860000000003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71B-41D0-ABCD-57CD05410C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'Figure VI.3'!$B$3</c:f>
              <c:strCache>
                <c:ptCount val="1"/>
                <c:pt idx="0">
                  <c:v>Target emissions reduction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'Figure VI.3'!$A$4:$A$7</c:f>
              <c:strCache>
                <c:ptCount val="4"/>
                <c:pt idx="0">
                  <c:v>Commercial and domestic buildings</c:v>
                </c:pt>
                <c:pt idx="1">
                  <c:v>Industrial</c:v>
                </c:pt>
                <c:pt idx="2">
                  <c:v>Transport</c:v>
                </c:pt>
                <c:pt idx="3">
                  <c:v>Demand Side Management</c:v>
                </c:pt>
              </c:strCache>
            </c:strRef>
          </c:cat>
          <c:val>
            <c:numRef>
              <c:f>'Figure VI.3'!$B$4:$B$7</c:f>
              <c:numCache>
                <c:formatCode>General</c:formatCode>
                <c:ptCount val="4"/>
                <c:pt idx="0">
                  <c:v>191</c:v>
                </c:pt>
                <c:pt idx="1">
                  <c:v>258</c:v>
                </c:pt>
                <c:pt idx="2">
                  <c:v>187</c:v>
                </c:pt>
                <c:pt idx="3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83-4BCC-87DC-0B426673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817856"/>
        <c:axId val="217819392"/>
        <c:axId val="0"/>
      </c:bar3DChart>
      <c:catAx>
        <c:axId val="21781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19392"/>
        <c:crosses val="autoZero"/>
        <c:auto val="1"/>
        <c:lblAlgn val="ctr"/>
        <c:lblOffset val="100"/>
        <c:noMultiLvlLbl val="0"/>
      </c:catAx>
      <c:valAx>
        <c:axId val="21781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1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VI.4'!$C$5</c:f>
              <c:strCache>
                <c:ptCount val="1"/>
                <c:pt idx="0">
                  <c:v>Land per capita in India is the lowest among the G20,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VI.4'!$A$6:$A$24</c:f>
              <c:strCache>
                <c:ptCount val="19"/>
                <c:pt idx="0">
                  <c:v>Australia</c:v>
                </c:pt>
                <c:pt idx="1">
                  <c:v>Canada</c:v>
                </c:pt>
                <c:pt idx="2">
                  <c:v>Russian Federation</c:v>
                </c:pt>
                <c:pt idx="3">
                  <c:v>Saudi Arabia</c:v>
                </c:pt>
                <c:pt idx="4">
                  <c:v>Argentina</c:v>
                </c:pt>
                <c:pt idx="5">
                  <c:v>Brazil</c:v>
                </c:pt>
                <c:pt idx="6">
                  <c:v>United States</c:v>
                </c:pt>
                <c:pt idx="7">
                  <c:v>South Africa</c:v>
                </c:pt>
                <c:pt idx="8">
                  <c:v>Mexico</c:v>
                </c:pt>
                <c:pt idx="9">
                  <c:v>Turkiye</c:v>
                </c:pt>
                <c:pt idx="10">
                  <c:v>France</c:v>
                </c:pt>
                <c:pt idx="11">
                  <c:v>Indonesia</c:v>
                </c:pt>
                <c:pt idx="12">
                  <c:v>China</c:v>
                </c:pt>
                <c:pt idx="13">
                  <c:v>Italy</c:v>
                </c:pt>
                <c:pt idx="14">
                  <c:v>Korea, Dem. People's Rep.</c:v>
                </c:pt>
                <c:pt idx="15">
                  <c:v>Germany</c:v>
                </c:pt>
                <c:pt idx="16">
                  <c:v>United Kingdom</c:v>
                </c:pt>
                <c:pt idx="17">
                  <c:v>Japan</c:v>
                </c:pt>
                <c:pt idx="18">
                  <c:v>India</c:v>
                </c:pt>
              </c:strCache>
            </c:strRef>
          </c:cat>
          <c:val>
            <c:numRef>
              <c:f>'Figure VI.4'!$C$6:$C$24</c:f>
              <c:numCache>
                <c:formatCode>0.000</c:formatCode>
                <c:ptCount val="19"/>
                <c:pt idx="0">
                  <c:v>0.29943928465807035</c:v>
                </c:pt>
                <c:pt idx="1">
                  <c:v>0.22991119929426965</c:v>
                </c:pt>
                <c:pt idx="2">
                  <c:v>0.11416487635916152</c:v>
                </c:pt>
                <c:pt idx="3">
                  <c:v>5.979600335974046E-2</c:v>
                </c:pt>
                <c:pt idx="4">
                  <c:v>5.9741647157474091E-2</c:v>
                </c:pt>
                <c:pt idx="5">
                  <c:v>3.8997281261285516E-2</c:v>
                </c:pt>
                <c:pt idx="6">
                  <c:v>2.7549851481886566E-2</c:v>
                </c:pt>
                <c:pt idx="7">
                  <c:v>2.0425053738067363E-2</c:v>
                </c:pt>
                <c:pt idx="8">
                  <c:v>1.5342313900482869E-2</c:v>
                </c:pt>
                <c:pt idx="9">
                  <c:v>9.0784586529366468E-3</c:v>
                </c:pt>
                <c:pt idx="10">
                  <c:v>8.0820660398568667E-3</c:v>
                </c:pt>
                <c:pt idx="11">
                  <c:v>6.9133640528047761E-3</c:v>
                </c:pt>
                <c:pt idx="12">
                  <c:v>6.6471791894417856E-3</c:v>
                </c:pt>
                <c:pt idx="13">
                  <c:v>5.0028533403368124E-3</c:v>
                </c:pt>
                <c:pt idx="14">
                  <c:v>4.6361628634999453E-3</c:v>
                </c:pt>
                <c:pt idx="15">
                  <c:v>4.1995970050415117E-3</c:v>
                </c:pt>
                <c:pt idx="16">
                  <c:v>3.6094786673290928E-3</c:v>
                </c:pt>
                <c:pt idx="17">
                  <c:v>2.9001860280367386E-3</c:v>
                </c:pt>
                <c:pt idx="18">
                  <c:v>2.1122949533680904E-3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66-428B-98FF-7A532D775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389120"/>
        <c:axId val="218390912"/>
      </c:barChart>
      <c:catAx>
        <c:axId val="21838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390912"/>
        <c:crosses val="autoZero"/>
        <c:auto val="1"/>
        <c:lblAlgn val="ctr"/>
        <c:lblOffset val="100"/>
        <c:noMultiLvlLbl val="0"/>
      </c:catAx>
      <c:valAx>
        <c:axId val="21839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38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53975</xdr:colOff>
      <xdr:row>3</xdr:row>
      <xdr:rowOff>82550</xdr:rowOff>
    </xdr:from>
    <xdr:to>
      <xdr:col>14</xdr:col>
      <xdr:colOff>298450</xdr:colOff>
      <xdr:row>18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275166</xdr:colOff>
      <xdr:row>0</xdr:row>
      <xdr:rowOff>21166</xdr:rowOff>
    </xdr:from>
    <xdr:to>
      <xdr:col>14</xdr:col>
      <xdr:colOff>564444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11</xdr:row>
      <xdr:rowOff>80962</xdr:rowOff>
    </xdr:from>
    <xdr:to>
      <xdr:col>8</xdr:col>
      <xdr:colOff>133350</xdr:colOff>
      <xdr:row>25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98E06EE-4B7E-CBB7-2347-068830BD7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5</xdr:row>
      <xdr:rowOff>138111</xdr:rowOff>
    </xdr:from>
    <xdr:to>
      <xdr:col>12</xdr:col>
      <xdr:colOff>342900</xdr:colOff>
      <xdr:row>25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6DB0B57-8DEB-CB07-8A9A-7199D8872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data.worldbank.org/indicator/EN.POP.DN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10" workbookViewId="0">
      <selection activeCell="C27" sqref="C27"/>
    </sheetView>
  </sheetViews>
  <sheetFormatPr defaultRowHeight="15" x14ac:dyDescent="0.25"/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B3" t="s">
        <v>2</v>
      </c>
      <c r="C3" t="s">
        <v>3</v>
      </c>
      <c r="F3" t="s">
        <v>3</v>
      </c>
      <c r="G3" t="s">
        <v>2</v>
      </c>
    </row>
    <row r="4" spans="1:8" x14ac:dyDescent="0.25">
      <c r="A4" t="s">
        <v>4</v>
      </c>
      <c r="B4">
        <v>420</v>
      </c>
      <c r="C4" s="1">
        <f>B4/$B$14</f>
        <v>0.47414766312937462</v>
      </c>
      <c r="E4" t="s">
        <v>4</v>
      </c>
      <c r="F4" s="1">
        <f t="shared" ref="F4:F11" si="0">G4/$B$14</f>
        <v>0.47414766312937462</v>
      </c>
      <c r="G4">
        <v>420</v>
      </c>
    </row>
    <row r="5" spans="1:8" x14ac:dyDescent="0.25">
      <c r="A5" t="s">
        <v>5</v>
      </c>
      <c r="B5">
        <v>62</v>
      </c>
      <c r="C5" s="1">
        <f t="shared" ref="C5:C14" si="1">B5/$B$14</f>
        <v>6.9993226461955299E-2</v>
      </c>
      <c r="E5" t="s">
        <v>5</v>
      </c>
      <c r="F5" s="1">
        <f t="shared" si="0"/>
        <v>6.9993226461955299E-2</v>
      </c>
      <c r="G5">
        <v>62</v>
      </c>
    </row>
    <row r="6" spans="1:8" x14ac:dyDescent="0.25">
      <c r="A6" t="s">
        <v>14</v>
      </c>
      <c r="B6">
        <v>259.60000000000002</v>
      </c>
      <c r="C6" s="1">
        <f t="shared" si="1"/>
        <v>0.29306841273425155</v>
      </c>
      <c r="E6" t="s">
        <v>14</v>
      </c>
      <c r="F6" s="1">
        <f t="shared" si="0"/>
        <v>0.29306841273425155</v>
      </c>
      <c r="G6">
        <v>259.60000000000002</v>
      </c>
    </row>
    <row r="7" spans="1:8" x14ac:dyDescent="0.25">
      <c r="A7" t="s">
        <v>6</v>
      </c>
      <c r="B7">
        <f>SUM(B4:B6)</f>
        <v>741.6</v>
      </c>
      <c r="C7" s="1">
        <f t="shared" si="1"/>
        <v>0.83720930232558144</v>
      </c>
      <c r="E7" t="s">
        <v>8</v>
      </c>
      <c r="F7" s="1">
        <f t="shared" si="0"/>
        <v>1.6369383608037934E-2</v>
      </c>
      <c r="G7">
        <v>14.5</v>
      </c>
    </row>
    <row r="8" spans="1:8" x14ac:dyDescent="0.25">
      <c r="A8" t="s">
        <v>7</v>
      </c>
      <c r="B8">
        <v>18.8</v>
      </c>
      <c r="C8" s="1">
        <f t="shared" si="1"/>
        <v>2.122375254007677E-2</v>
      </c>
      <c r="E8" t="s">
        <v>9</v>
      </c>
      <c r="F8" s="1">
        <f t="shared" si="0"/>
        <v>1.1853691578234364E-2</v>
      </c>
      <c r="G8">
        <v>10.5</v>
      </c>
    </row>
    <row r="9" spans="1:8" x14ac:dyDescent="0.25">
      <c r="A9" t="s">
        <v>8</v>
      </c>
      <c r="B9">
        <v>14.5</v>
      </c>
      <c r="C9" s="1">
        <f t="shared" si="1"/>
        <v>1.6369383608037934E-2</v>
      </c>
      <c r="E9" t="s">
        <v>10</v>
      </c>
      <c r="F9" s="1">
        <f t="shared" si="0"/>
        <v>9.4829532625874922E-3</v>
      </c>
      <c r="G9">
        <v>8.4</v>
      </c>
    </row>
    <row r="10" spans="1:8" x14ac:dyDescent="0.25">
      <c r="A10" t="s">
        <v>9</v>
      </c>
      <c r="B10">
        <v>10.5</v>
      </c>
      <c r="C10" s="1">
        <f t="shared" si="1"/>
        <v>1.1853691578234364E-2</v>
      </c>
      <c r="E10" t="s">
        <v>11</v>
      </c>
      <c r="F10" s="1">
        <f t="shared" si="0"/>
        <v>0.10386091668548206</v>
      </c>
      <c r="G10">
        <v>92</v>
      </c>
    </row>
    <row r="11" spans="1:8" x14ac:dyDescent="0.25">
      <c r="A11" t="s">
        <v>10</v>
      </c>
      <c r="B11">
        <v>8.4</v>
      </c>
      <c r="C11" s="1">
        <f t="shared" si="1"/>
        <v>9.4829532625874922E-3</v>
      </c>
      <c r="E11" t="s">
        <v>7</v>
      </c>
      <c r="F11" s="1">
        <f t="shared" si="0"/>
        <v>2.122375254007677E-2</v>
      </c>
      <c r="G11">
        <v>18.8</v>
      </c>
    </row>
    <row r="12" spans="1:8" x14ac:dyDescent="0.25">
      <c r="A12" t="s">
        <v>11</v>
      </c>
      <c r="B12">
        <v>92</v>
      </c>
      <c r="C12" s="1">
        <f t="shared" si="1"/>
        <v>0.10386091668548206</v>
      </c>
    </row>
    <row r="13" spans="1:8" x14ac:dyDescent="0.25">
      <c r="A13" t="s">
        <v>12</v>
      </c>
      <c r="B13">
        <f>SUM(B8:B12)</f>
        <v>144.19999999999999</v>
      </c>
      <c r="C13" s="1">
        <f t="shared" si="1"/>
        <v>0.16279069767441859</v>
      </c>
    </row>
    <row r="14" spans="1:8" x14ac:dyDescent="0.25">
      <c r="A14" t="s">
        <v>13</v>
      </c>
      <c r="B14">
        <f>B13+B7</f>
        <v>885.8</v>
      </c>
      <c r="C14" s="1">
        <f t="shared" si="1"/>
        <v>1</v>
      </c>
      <c r="H14" s="1"/>
    </row>
    <row r="20" spans="1:1" x14ac:dyDescent="0.25">
      <c r="A20" t="s">
        <v>59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90" zoomScaleNormal="90" workbookViewId="0">
      <selection activeCell="H24" sqref="H24"/>
    </sheetView>
  </sheetViews>
  <sheetFormatPr defaultRowHeight="15" x14ac:dyDescent="0.25"/>
  <cols>
    <col min="3" max="3" width="13.42578125" customWidth="1"/>
    <col min="7" max="7" width="15" bestFit="1" customWidth="1"/>
  </cols>
  <sheetData>
    <row r="1" spans="1:9" x14ac:dyDescent="0.25">
      <c r="A1" t="s">
        <v>16</v>
      </c>
    </row>
    <row r="2" spans="1:9" x14ac:dyDescent="0.25">
      <c r="A2" t="s">
        <v>17</v>
      </c>
    </row>
    <row r="3" spans="1:9" x14ac:dyDescent="0.25">
      <c r="B3" t="s">
        <v>24</v>
      </c>
      <c r="C3" t="s">
        <v>3</v>
      </c>
      <c r="D3" t="s">
        <v>15</v>
      </c>
      <c r="G3" t="s">
        <v>15</v>
      </c>
      <c r="H3" t="s">
        <v>3</v>
      </c>
    </row>
    <row r="4" spans="1:9" x14ac:dyDescent="0.25">
      <c r="A4" t="s">
        <v>4</v>
      </c>
      <c r="B4">
        <v>210969.46</v>
      </c>
      <c r="C4" s="1">
        <f t="shared" ref="C4:C13" si="0">B4/$B$13</f>
        <v>2.5529395364303964</v>
      </c>
      <c r="D4">
        <f>B4/1000</f>
        <v>210.96946</v>
      </c>
      <c r="F4" t="s">
        <v>4</v>
      </c>
      <c r="G4" s="5">
        <v>210.96946</v>
      </c>
      <c r="H4" s="2"/>
    </row>
    <row r="5" spans="1:9" x14ac:dyDescent="0.25">
      <c r="A5" t="s">
        <v>20</v>
      </c>
      <c r="B5" s="4">
        <v>24818.208999999999</v>
      </c>
      <c r="C5" s="1">
        <f t="shared" si="0"/>
        <v>0.30032492370930225</v>
      </c>
      <c r="D5">
        <f t="shared" ref="D5:D13" si="1">B5/1000</f>
        <v>24.818209</v>
      </c>
      <c r="F5" t="s">
        <v>20</v>
      </c>
      <c r="G5" s="5">
        <v>24.818209</v>
      </c>
      <c r="H5" s="2"/>
    </row>
    <row r="6" spans="1:9" x14ac:dyDescent="0.25">
      <c r="A6" t="s">
        <v>21</v>
      </c>
      <c r="B6">
        <v>6620</v>
      </c>
      <c r="C6" s="1">
        <f t="shared" si="0"/>
        <v>8.0108560410446256E-2</v>
      </c>
      <c r="D6">
        <f t="shared" si="1"/>
        <v>6.62</v>
      </c>
      <c r="F6" t="s">
        <v>21</v>
      </c>
      <c r="G6" s="5">
        <v>6.62</v>
      </c>
      <c r="H6" s="2"/>
    </row>
    <row r="7" spans="1:9" x14ac:dyDescent="0.25">
      <c r="A7" t="s">
        <v>22</v>
      </c>
      <c r="B7" s="4">
        <v>589.20399999999995</v>
      </c>
      <c r="C7" s="1">
        <f t="shared" si="0"/>
        <v>7.1299523003136812E-3</v>
      </c>
      <c r="D7">
        <f t="shared" si="1"/>
        <v>0.58920399999999995</v>
      </c>
      <c r="F7" t="s">
        <v>22</v>
      </c>
      <c r="G7" s="5">
        <v>0.58920399999999995</v>
      </c>
      <c r="H7" s="2"/>
    </row>
    <row r="8" spans="1:9" x14ac:dyDescent="0.25">
      <c r="A8" t="s">
        <v>7</v>
      </c>
      <c r="B8" s="4">
        <v>8180</v>
      </c>
      <c r="C8" s="1">
        <f t="shared" si="0"/>
        <v>9.8986106368194909E-2</v>
      </c>
      <c r="D8">
        <f t="shared" si="1"/>
        <v>8.18</v>
      </c>
      <c r="F8" t="s">
        <v>7</v>
      </c>
      <c r="G8" s="5">
        <v>8.18</v>
      </c>
      <c r="H8" s="2"/>
    </row>
    <row r="9" spans="1:9" x14ac:dyDescent="0.25">
      <c r="A9" t="s">
        <v>18</v>
      </c>
      <c r="B9" s="4">
        <v>46928.17</v>
      </c>
      <c r="C9" s="1">
        <f t="shared" si="0"/>
        <v>0.5678773627487449</v>
      </c>
      <c r="D9">
        <f t="shared" si="1"/>
        <v>46.928170000000001</v>
      </c>
      <c r="F9" t="s">
        <v>18</v>
      </c>
      <c r="G9" s="5">
        <v>46.928170000000001</v>
      </c>
      <c r="H9" s="2"/>
    </row>
    <row r="10" spans="1:9" x14ac:dyDescent="0.25">
      <c r="A10" t="s">
        <v>19</v>
      </c>
      <c r="B10" s="4">
        <v>5005.2450000000008</v>
      </c>
      <c r="C10" s="1">
        <f t="shared" si="0"/>
        <v>6.0568424690571616E-2</v>
      </c>
      <c r="D10">
        <f t="shared" si="1"/>
        <v>5.0052450000000004</v>
      </c>
      <c r="F10" t="s">
        <v>25</v>
      </c>
      <c r="G10" s="5">
        <v>5.0052450000000004</v>
      </c>
      <c r="H10" s="2"/>
    </row>
    <row r="11" spans="1:9" x14ac:dyDescent="0.25">
      <c r="A11" t="s">
        <v>10</v>
      </c>
      <c r="B11" s="4">
        <v>46161.79</v>
      </c>
      <c r="C11" s="1">
        <f t="shared" si="0"/>
        <v>0.55860340526727092</v>
      </c>
      <c r="D11">
        <f t="shared" si="1"/>
        <v>46.161790000000003</v>
      </c>
      <c r="F11" t="s">
        <v>10</v>
      </c>
      <c r="G11" s="5">
        <v>46.161790000000003</v>
      </c>
      <c r="H11" s="2"/>
    </row>
    <row r="12" spans="1:9" x14ac:dyDescent="0.25">
      <c r="A12" t="s">
        <v>23</v>
      </c>
      <c r="B12" s="3">
        <v>10946.649999999998</v>
      </c>
      <c r="C12" s="1">
        <f t="shared" si="0"/>
        <v>0.13246531311435217</v>
      </c>
      <c r="D12">
        <f t="shared" si="1"/>
        <v>10.946649999999998</v>
      </c>
      <c r="F12" t="s">
        <v>23</v>
      </c>
      <c r="G12" s="5">
        <v>10.946649999999998</v>
      </c>
      <c r="H12" s="2"/>
    </row>
    <row r="13" spans="1:9" x14ac:dyDescent="0.25">
      <c r="A13" t="s">
        <v>9</v>
      </c>
      <c r="B13">
        <v>82637.86</v>
      </c>
      <c r="C13" s="1">
        <f t="shared" si="0"/>
        <v>1</v>
      </c>
      <c r="D13">
        <f t="shared" si="1"/>
        <v>82.637860000000003</v>
      </c>
      <c r="F13" t="s">
        <v>9</v>
      </c>
      <c r="G13" s="5">
        <v>82.637860000000003</v>
      </c>
    </row>
    <row r="14" spans="1:9" x14ac:dyDescent="0.25">
      <c r="B14">
        <f>SUM(B4:B13)</f>
        <v>442856.58799999999</v>
      </c>
      <c r="C14" s="1">
        <v>442856.58799999999</v>
      </c>
      <c r="I14" s="1"/>
    </row>
    <row r="15" spans="1:9" x14ac:dyDescent="0.25">
      <c r="C15" s="1"/>
      <c r="I15" s="1"/>
    </row>
    <row r="18" spans="1:1" x14ac:dyDescent="0.25">
      <c r="A18" t="s">
        <v>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F34" sqref="F34"/>
    </sheetView>
  </sheetViews>
  <sheetFormatPr defaultRowHeight="15" x14ac:dyDescent="0.25"/>
  <sheetData>
    <row r="1" spans="1:2" x14ac:dyDescent="0.25">
      <c r="A1" t="s">
        <v>50</v>
      </c>
    </row>
    <row r="3" spans="1:2" x14ac:dyDescent="0.25">
      <c r="A3" t="s">
        <v>51</v>
      </c>
      <c r="B3" t="s">
        <v>52</v>
      </c>
    </row>
    <row r="4" spans="1:2" x14ac:dyDescent="0.25">
      <c r="A4" t="s">
        <v>53</v>
      </c>
      <c r="B4">
        <v>191</v>
      </c>
    </row>
    <row r="5" spans="1:2" x14ac:dyDescent="0.25">
      <c r="A5" t="s">
        <v>54</v>
      </c>
      <c r="B5">
        <v>258</v>
      </c>
    </row>
    <row r="6" spans="1:2" x14ac:dyDescent="0.25">
      <c r="A6" t="s">
        <v>55</v>
      </c>
      <c r="B6">
        <v>187</v>
      </c>
    </row>
    <row r="7" spans="1:2" x14ac:dyDescent="0.25">
      <c r="A7" t="s">
        <v>56</v>
      </c>
      <c r="B7">
        <v>50</v>
      </c>
    </row>
    <row r="9" spans="1:2" x14ac:dyDescent="0.25">
      <c r="A9" t="s">
        <v>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D30" sqref="D30"/>
    </sheetView>
  </sheetViews>
  <sheetFormatPr defaultRowHeight="15" x14ac:dyDescent="0.25"/>
  <sheetData>
    <row r="1" spans="1:3" x14ac:dyDescent="0.25">
      <c r="A1" t="s">
        <v>26</v>
      </c>
    </row>
    <row r="2" spans="1:3" x14ac:dyDescent="0.25">
      <c r="A2" s="6" t="s">
        <v>27</v>
      </c>
    </row>
    <row r="5" spans="1:3" x14ac:dyDescent="0.25">
      <c r="A5" t="s">
        <v>28</v>
      </c>
      <c r="B5" t="s">
        <v>29</v>
      </c>
      <c r="C5" t="s">
        <v>30</v>
      </c>
    </row>
    <row r="6" spans="1:3" x14ac:dyDescent="0.25">
      <c r="A6" t="s">
        <v>31</v>
      </c>
      <c r="B6" s="7">
        <v>3.3395751701113623</v>
      </c>
      <c r="C6" s="8">
        <f>1/B6</f>
        <v>0.29943928465807035</v>
      </c>
    </row>
    <row r="7" spans="1:3" x14ac:dyDescent="0.25">
      <c r="A7" t="s">
        <v>32</v>
      </c>
      <c r="B7" s="7">
        <v>4.3495053875999865</v>
      </c>
      <c r="C7" s="8">
        <f t="shared" ref="C7:C24" si="0">1/B7</f>
        <v>0.22991119929426965</v>
      </c>
    </row>
    <row r="8" spans="1:3" x14ac:dyDescent="0.25">
      <c r="A8" t="s">
        <v>33</v>
      </c>
      <c r="B8" s="7">
        <v>8.759261446173781</v>
      </c>
      <c r="C8" s="8">
        <f t="shared" si="0"/>
        <v>0.11416487635916152</v>
      </c>
    </row>
    <row r="9" spans="1:3" x14ac:dyDescent="0.25">
      <c r="A9" t="s">
        <v>34</v>
      </c>
      <c r="B9" s="7">
        <v>16.723525717661616</v>
      </c>
      <c r="C9" s="8">
        <f t="shared" si="0"/>
        <v>5.979600335974046E-2</v>
      </c>
    </row>
    <row r="10" spans="1:3" x14ac:dyDescent="0.25">
      <c r="A10" t="s">
        <v>35</v>
      </c>
      <c r="B10" s="7">
        <v>16.738741691605554</v>
      </c>
      <c r="C10" s="8">
        <f t="shared" si="0"/>
        <v>5.9741647157474091E-2</v>
      </c>
    </row>
    <row r="11" spans="1:3" x14ac:dyDescent="0.25">
      <c r="A11" t="s">
        <v>36</v>
      </c>
      <c r="B11" s="7">
        <v>25.642813233566319</v>
      </c>
      <c r="C11" s="8">
        <f t="shared" si="0"/>
        <v>3.8997281261285516E-2</v>
      </c>
    </row>
    <row r="12" spans="1:3" x14ac:dyDescent="0.25">
      <c r="A12" t="s">
        <v>37</v>
      </c>
      <c r="B12" s="7">
        <v>36.297836329806657</v>
      </c>
      <c r="C12" s="8">
        <f t="shared" si="0"/>
        <v>2.7549851481886566E-2</v>
      </c>
    </row>
    <row r="13" spans="1:3" x14ac:dyDescent="0.25">
      <c r="A13" t="s">
        <v>38</v>
      </c>
      <c r="B13" s="7">
        <v>48.959479511000829</v>
      </c>
      <c r="C13" s="8">
        <f t="shared" si="0"/>
        <v>2.0425053738067363E-2</v>
      </c>
    </row>
    <row r="14" spans="1:3" x14ac:dyDescent="0.25">
      <c r="A14" t="s">
        <v>39</v>
      </c>
      <c r="B14" s="7">
        <v>65.179216543635377</v>
      </c>
      <c r="C14" s="8">
        <f t="shared" si="0"/>
        <v>1.5342313900482869E-2</v>
      </c>
    </row>
    <row r="15" spans="1:3" x14ac:dyDescent="0.25">
      <c r="A15" t="s">
        <v>40</v>
      </c>
      <c r="B15" s="7">
        <v>110.15085690526617</v>
      </c>
      <c r="C15" s="8">
        <f t="shared" si="0"/>
        <v>9.0784586529366468E-3</v>
      </c>
    </row>
    <row r="16" spans="1:3" x14ac:dyDescent="0.25">
      <c r="A16" t="s">
        <v>41</v>
      </c>
      <c r="B16" s="7">
        <v>123.73073853498357</v>
      </c>
      <c r="C16" s="8">
        <f t="shared" si="0"/>
        <v>8.0820660398568667E-3</v>
      </c>
    </row>
    <row r="17" spans="1:3" x14ac:dyDescent="0.25">
      <c r="A17" t="s">
        <v>42</v>
      </c>
      <c r="B17" s="7">
        <v>144.64738040148436</v>
      </c>
      <c r="C17" s="8">
        <f t="shared" si="0"/>
        <v>6.9133640528047761E-3</v>
      </c>
    </row>
    <row r="18" spans="1:3" x14ac:dyDescent="0.25">
      <c r="A18" t="s">
        <v>43</v>
      </c>
      <c r="B18" s="7">
        <v>150.4397536910657</v>
      </c>
      <c r="C18" s="8">
        <f t="shared" si="0"/>
        <v>6.6471791894417856E-3</v>
      </c>
    </row>
    <row r="19" spans="1:3" x14ac:dyDescent="0.25">
      <c r="A19" t="s">
        <v>44</v>
      </c>
      <c r="B19" s="7">
        <v>199.88593148178833</v>
      </c>
      <c r="C19" s="8">
        <f t="shared" si="0"/>
        <v>5.0028533403368124E-3</v>
      </c>
    </row>
    <row r="20" spans="1:3" x14ac:dyDescent="0.25">
      <c r="A20" t="s">
        <v>45</v>
      </c>
      <c r="B20" s="7">
        <v>215.69561498214435</v>
      </c>
      <c r="C20" s="8">
        <f t="shared" si="0"/>
        <v>4.6361628634999453E-3</v>
      </c>
    </row>
    <row r="21" spans="1:3" x14ac:dyDescent="0.25">
      <c r="A21" t="s">
        <v>46</v>
      </c>
      <c r="B21" s="7">
        <v>238.11808580669165</v>
      </c>
      <c r="C21" s="8">
        <f t="shared" si="0"/>
        <v>4.1995970050415117E-3</v>
      </c>
    </row>
    <row r="22" spans="1:3" x14ac:dyDescent="0.25">
      <c r="A22" t="s">
        <v>47</v>
      </c>
      <c r="B22" s="7">
        <v>277.04831976191463</v>
      </c>
      <c r="C22" s="8">
        <f t="shared" si="0"/>
        <v>3.6094786673290928E-3</v>
      </c>
    </row>
    <row r="23" spans="1:3" x14ac:dyDescent="0.25">
      <c r="A23" t="s">
        <v>48</v>
      </c>
      <c r="B23" s="7">
        <v>344.80546776406038</v>
      </c>
      <c r="C23" s="8">
        <f t="shared" si="0"/>
        <v>2.9001860280367386E-3</v>
      </c>
    </row>
    <row r="24" spans="1:3" x14ac:dyDescent="0.25">
      <c r="A24" t="s">
        <v>49</v>
      </c>
      <c r="B24" s="7">
        <v>473.41873274160076</v>
      </c>
      <c r="C24" s="8">
        <f t="shared" si="0"/>
        <v>2.1122949533680904E-3</v>
      </c>
    </row>
  </sheetData>
  <hyperlinks>
    <hyperlink ref="A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VI.1 Primary Energy Supply</vt:lpstr>
      <vt:lpstr>Fig VI.1 Installed-Capacity</vt:lpstr>
      <vt:lpstr>Figure VI.3</vt:lpstr>
      <vt:lpstr>Figure VI.4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2024-07-20T09:59:49Z</dcterms:modified>
</cp:coreProperties>
</file>